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08" yWindow="408" windowWidth="9840" windowHeight="3636" tabRatio="932"/>
  </bookViews>
  <sheets>
    <sheet name="LPC 2017" sheetId="48" r:id="rId1"/>
    <sheet name="REV  by Class Update Jan 2016" sheetId="53" r:id="rId2"/>
    <sheet name="Customers_Forecast_Oct_2015" sheetId="47" r:id="rId3"/>
    <sheet name="LPC OCT14" sheetId="18" r:id="rId4"/>
    <sheet name="LPC NOV14" sheetId="19" r:id="rId5"/>
    <sheet name="LPC DEC14" sheetId="20" r:id="rId6"/>
    <sheet name="LPC JAN15" sheetId="21" r:id="rId7"/>
    <sheet name="LPC FEB15" sheetId="22" r:id="rId8"/>
    <sheet name="LPC MAR15" sheetId="23" r:id="rId9"/>
    <sheet name="LPC APR15" sheetId="24" r:id="rId10"/>
    <sheet name="LPC MAY15" sheetId="32" r:id="rId11"/>
    <sheet name="LPC JUN15" sheetId="33" r:id="rId12"/>
    <sheet name="LPC JUL15" sheetId="34" r:id="rId13"/>
    <sheet name="LPC AUG15" sheetId="38" r:id="rId14"/>
    <sheet name="LPC SEP15" sheetId="39" r:id="rId15"/>
    <sheet name="2014_FERC_OPER_REV" sheetId="4" r:id="rId16"/>
    <sheet name="2015_FERC_OPER_REV" sheetId="7" r:id="rId17"/>
  </sheets>
  <calcPr calcId="145621"/>
</workbook>
</file>

<file path=xl/calcChain.xml><?xml version="1.0" encoding="utf-8"?>
<calcChain xmlns="http://schemas.openxmlformats.org/spreadsheetml/2006/main">
  <c r="D54" i="39" l="1"/>
  <c r="C54" i="39"/>
  <c r="C53" i="39"/>
  <c r="D53" i="39" s="1"/>
  <c r="D52" i="39"/>
  <c r="C52" i="39"/>
  <c r="C55" i="39" s="1"/>
  <c r="D49" i="39"/>
  <c r="C49" i="39"/>
  <c r="C48" i="39"/>
  <c r="D48" i="39" s="1"/>
  <c r="D47" i="39"/>
  <c r="C47" i="39"/>
  <c r="C50" i="39" s="1"/>
  <c r="D44" i="39"/>
  <c r="C44" i="39"/>
  <c r="C43" i="39"/>
  <c r="D42" i="39"/>
  <c r="C42" i="39"/>
  <c r="C45" i="39" s="1"/>
  <c r="G38" i="39"/>
  <c r="G43" i="39" s="1"/>
  <c r="G48" i="39" s="1"/>
  <c r="G53" i="39" s="1"/>
  <c r="A38" i="39"/>
  <c r="A43" i="39" s="1"/>
  <c r="A48" i="39" s="1"/>
  <c r="A53" i="39" s="1"/>
  <c r="D39" i="39"/>
  <c r="C39" i="39"/>
  <c r="C38" i="39"/>
  <c r="D38" i="39" s="1"/>
  <c r="D37" i="39"/>
  <c r="C37" i="39"/>
  <c r="C40" i="39" s="1"/>
  <c r="D34" i="39"/>
  <c r="C34" i="39"/>
  <c r="D33" i="39"/>
  <c r="D35" i="39" s="1"/>
  <c r="C33" i="39"/>
  <c r="C35" i="39" s="1"/>
  <c r="D32" i="39"/>
  <c r="C32" i="39"/>
  <c r="J28" i="39"/>
  <c r="D29" i="39"/>
  <c r="C29" i="39"/>
  <c r="D28" i="39"/>
  <c r="C28" i="39"/>
  <c r="D27" i="39"/>
  <c r="D30" i="39" s="1"/>
  <c r="C27" i="39"/>
  <c r="C30" i="39" s="1"/>
  <c r="G20" i="39"/>
  <c r="F20" i="39"/>
  <c r="D20" i="39"/>
  <c r="C20" i="39"/>
  <c r="J19" i="39"/>
  <c r="J54" i="39" s="1"/>
  <c r="I19" i="39"/>
  <c r="I54" i="39" s="1"/>
  <c r="J18" i="39"/>
  <c r="I18" i="39"/>
  <c r="J17" i="39"/>
  <c r="J49" i="39" s="1"/>
  <c r="I17" i="39"/>
  <c r="I49" i="39" s="1"/>
  <c r="J16" i="39"/>
  <c r="I16" i="39"/>
  <c r="J15" i="39"/>
  <c r="J44" i="39" s="1"/>
  <c r="I15" i="39"/>
  <c r="I44" i="39" s="1"/>
  <c r="J14" i="39"/>
  <c r="I14" i="39"/>
  <c r="J13" i="39"/>
  <c r="J39" i="39" s="1"/>
  <c r="I13" i="39"/>
  <c r="I39" i="39" s="1"/>
  <c r="J12" i="39"/>
  <c r="I12" i="39"/>
  <c r="J11" i="39"/>
  <c r="J34" i="39" s="1"/>
  <c r="I11" i="39"/>
  <c r="I34" i="39" s="1"/>
  <c r="J10" i="39"/>
  <c r="I10" i="39"/>
  <c r="J9" i="39"/>
  <c r="J29" i="39" s="1"/>
  <c r="I9" i="39"/>
  <c r="I29" i="39" s="1"/>
  <c r="J8" i="39"/>
  <c r="I8" i="39"/>
  <c r="I53" i="39" s="1"/>
  <c r="J7" i="39"/>
  <c r="J20" i="39" s="1"/>
  <c r="I7" i="39"/>
  <c r="I20" i="39" s="1"/>
  <c r="D54" i="38"/>
  <c r="C54" i="38"/>
  <c r="C53" i="38"/>
  <c r="D53" i="38" s="1"/>
  <c r="D52" i="38"/>
  <c r="C52" i="38"/>
  <c r="C55" i="38" s="1"/>
  <c r="D49" i="38"/>
  <c r="C49" i="38"/>
  <c r="C48" i="38"/>
  <c r="D48" i="38" s="1"/>
  <c r="D47" i="38"/>
  <c r="C47" i="38"/>
  <c r="C50" i="38" s="1"/>
  <c r="D44" i="38"/>
  <c r="C44" i="38"/>
  <c r="C43" i="38"/>
  <c r="D42" i="38"/>
  <c r="C42" i="38"/>
  <c r="C45" i="38" s="1"/>
  <c r="G38" i="38"/>
  <c r="G43" i="38" s="1"/>
  <c r="G48" i="38" s="1"/>
  <c r="G53" i="38" s="1"/>
  <c r="A38" i="38"/>
  <c r="A43" i="38" s="1"/>
  <c r="A48" i="38" s="1"/>
  <c r="A53" i="38" s="1"/>
  <c r="D39" i="38"/>
  <c r="C39" i="38"/>
  <c r="C38" i="38"/>
  <c r="D38" i="38" s="1"/>
  <c r="D37" i="38"/>
  <c r="C37" i="38"/>
  <c r="C40" i="38" s="1"/>
  <c r="D34" i="38"/>
  <c r="C34" i="38"/>
  <c r="D33" i="38"/>
  <c r="D35" i="38" s="1"/>
  <c r="C33" i="38"/>
  <c r="C35" i="38" s="1"/>
  <c r="D32" i="38"/>
  <c r="C32" i="38"/>
  <c r="J28" i="38"/>
  <c r="D29" i="38"/>
  <c r="C29" i="38"/>
  <c r="D28" i="38"/>
  <c r="C28" i="38"/>
  <c r="D27" i="38"/>
  <c r="D30" i="38" s="1"/>
  <c r="C27" i="38"/>
  <c r="C30" i="38" s="1"/>
  <c r="G20" i="38"/>
  <c r="F20" i="38"/>
  <c r="D20" i="38"/>
  <c r="C20" i="38"/>
  <c r="J19" i="38"/>
  <c r="J54" i="38" s="1"/>
  <c r="I19" i="38"/>
  <c r="I54" i="38" s="1"/>
  <c r="J18" i="38"/>
  <c r="I18" i="38"/>
  <c r="J17" i="38"/>
  <c r="J49" i="38" s="1"/>
  <c r="I17" i="38"/>
  <c r="I49" i="38" s="1"/>
  <c r="J16" i="38"/>
  <c r="I16" i="38"/>
  <c r="J15" i="38"/>
  <c r="J44" i="38" s="1"/>
  <c r="I15" i="38"/>
  <c r="I44" i="38" s="1"/>
  <c r="J14" i="38"/>
  <c r="I14" i="38"/>
  <c r="J13" i="38"/>
  <c r="J39" i="38" s="1"/>
  <c r="I13" i="38"/>
  <c r="I39" i="38" s="1"/>
  <c r="J12" i="38"/>
  <c r="I12" i="38"/>
  <c r="J11" i="38"/>
  <c r="J34" i="38" s="1"/>
  <c r="I11" i="38"/>
  <c r="I34" i="38" s="1"/>
  <c r="J10" i="38"/>
  <c r="I10" i="38"/>
  <c r="J9" i="38"/>
  <c r="J29" i="38" s="1"/>
  <c r="I9" i="38"/>
  <c r="I29" i="38" s="1"/>
  <c r="J8" i="38"/>
  <c r="I8" i="38"/>
  <c r="I53" i="38" s="1"/>
  <c r="J7" i="38"/>
  <c r="J20" i="38" s="1"/>
  <c r="I7" i="38"/>
  <c r="I20" i="38" s="1"/>
  <c r="J56" i="34"/>
  <c r="D56" i="34"/>
  <c r="C56" i="34"/>
  <c r="C55" i="34"/>
  <c r="C57" i="34" s="1"/>
  <c r="D51" i="34"/>
  <c r="C51" i="34"/>
  <c r="C50" i="34"/>
  <c r="J46" i="34"/>
  <c r="G45" i="34"/>
  <c r="G50" i="34" s="1"/>
  <c r="G55" i="34" s="1"/>
  <c r="D46" i="34"/>
  <c r="C46" i="34"/>
  <c r="C45" i="34"/>
  <c r="C47" i="34" s="1"/>
  <c r="G40" i="34"/>
  <c r="D41" i="34"/>
  <c r="C41" i="34"/>
  <c r="C40" i="34"/>
  <c r="D40" i="34" s="1"/>
  <c r="D42" i="34" s="1"/>
  <c r="A40" i="34"/>
  <c r="A45" i="34" s="1"/>
  <c r="J36" i="34"/>
  <c r="D36" i="34"/>
  <c r="C36" i="34"/>
  <c r="D35" i="34"/>
  <c r="D37" i="34" s="1"/>
  <c r="C35" i="34"/>
  <c r="C37" i="34" s="1"/>
  <c r="D31" i="34"/>
  <c r="C31" i="34"/>
  <c r="D30" i="34"/>
  <c r="D32" i="34" s="1"/>
  <c r="C30" i="34"/>
  <c r="C32" i="34" s="1"/>
  <c r="J30" i="34"/>
  <c r="J29" i="34"/>
  <c r="I29" i="34"/>
  <c r="D25" i="34"/>
  <c r="D24" i="34"/>
  <c r="D23" i="34"/>
  <c r="D22" i="34"/>
  <c r="D21" i="34"/>
  <c r="D20" i="34"/>
  <c r="G20" i="34"/>
  <c r="F20" i="34"/>
  <c r="C20" i="34"/>
  <c r="J19" i="34"/>
  <c r="I19" i="34"/>
  <c r="I56" i="34" s="1"/>
  <c r="J18" i="34"/>
  <c r="I18" i="34"/>
  <c r="J17" i="34"/>
  <c r="J51" i="34" s="1"/>
  <c r="I17" i="34"/>
  <c r="I51" i="34" s="1"/>
  <c r="J16" i="34"/>
  <c r="I16" i="34"/>
  <c r="J15" i="34"/>
  <c r="I15" i="34"/>
  <c r="I46" i="34" s="1"/>
  <c r="J14" i="34"/>
  <c r="I14" i="34"/>
  <c r="J13" i="34"/>
  <c r="J41" i="34" s="1"/>
  <c r="I13" i="34"/>
  <c r="I41" i="34" s="1"/>
  <c r="J12" i="34"/>
  <c r="I12" i="34"/>
  <c r="J11" i="34"/>
  <c r="I11" i="34"/>
  <c r="I36" i="34" s="1"/>
  <c r="J10" i="34"/>
  <c r="I10" i="34"/>
  <c r="J9" i="34"/>
  <c r="J31" i="34" s="1"/>
  <c r="I9" i="34"/>
  <c r="I31" i="34" s="1"/>
  <c r="J8" i="34"/>
  <c r="J20" i="34" s="1"/>
  <c r="I8" i="34"/>
  <c r="I20" i="34" s="1"/>
  <c r="I56" i="33"/>
  <c r="D56" i="33"/>
  <c r="C56" i="33"/>
  <c r="C55" i="33"/>
  <c r="C57" i="33" s="1"/>
  <c r="I50" i="33"/>
  <c r="D51" i="33"/>
  <c r="C51" i="33"/>
  <c r="C50" i="33"/>
  <c r="I46" i="33"/>
  <c r="D46" i="33"/>
  <c r="C46" i="33"/>
  <c r="C45" i="33"/>
  <c r="C47" i="33" s="1"/>
  <c r="I40" i="33"/>
  <c r="G40" i="33"/>
  <c r="G45" i="33" s="1"/>
  <c r="G50" i="33" s="1"/>
  <c r="G55" i="33" s="1"/>
  <c r="D41" i="33"/>
  <c r="C41" i="33"/>
  <c r="C40" i="33"/>
  <c r="D40" i="33" s="1"/>
  <c r="D42" i="33" s="1"/>
  <c r="A40" i="33"/>
  <c r="A45" i="33" s="1"/>
  <c r="I36" i="33"/>
  <c r="D36" i="33"/>
  <c r="C36" i="33"/>
  <c r="C35" i="33"/>
  <c r="C37" i="33" s="1"/>
  <c r="D31" i="33"/>
  <c r="C31" i="33"/>
  <c r="D30" i="33"/>
  <c r="D32" i="33" s="1"/>
  <c r="C30" i="33"/>
  <c r="C32" i="33" s="1"/>
  <c r="I30" i="33"/>
  <c r="L24" i="48" s="1"/>
  <c r="J29" i="33"/>
  <c r="I29" i="33"/>
  <c r="D25" i="33"/>
  <c r="D24" i="33"/>
  <c r="D23" i="33"/>
  <c r="D22" i="33"/>
  <c r="D21" i="33"/>
  <c r="D20" i="33"/>
  <c r="G20" i="33"/>
  <c r="F20" i="33"/>
  <c r="C20" i="33"/>
  <c r="J19" i="33"/>
  <c r="J56" i="33" s="1"/>
  <c r="I19" i="33"/>
  <c r="J18" i="33"/>
  <c r="I18" i="33"/>
  <c r="J17" i="33"/>
  <c r="J51" i="33" s="1"/>
  <c r="I17" i="33"/>
  <c r="I51" i="33" s="1"/>
  <c r="J16" i="33"/>
  <c r="I16" i="33"/>
  <c r="J15" i="33"/>
  <c r="J46" i="33" s="1"/>
  <c r="I15" i="33"/>
  <c r="J14" i="33"/>
  <c r="I14" i="33"/>
  <c r="J13" i="33"/>
  <c r="J41" i="33" s="1"/>
  <c r="I13" i="33"/>
  <c r="I41" i="33" s="1"/>
  <c r="J12" i="33"/>
  <c r="I12" i="33"/>
  <c r="J11" i="33"/>
  <c r="J36" i="33" s="1"/>
  <c r="I11" i="33"/>
  <c r="J10" i="33"/>
  <c r="I10" i="33"/>
  <c r="J9" i="33"/>
  <c r="J31" i="33" s="1"/>
  <c r="I9" i="33"/>
  <c r="I31" i="33" s="1"/>
  <c r="J8" i="33"/>
  <c r="J20" i="33" s="1"/>
  <c r="I8" i="33"/>
  <c r="I20" i="33" s="1"/>
  <c r="J56" i="32"/>
  <c r="D56" i="32"/>
  <c r="C56" i="32"/>
  <c r="C55" i="32"/>
  <c r="C57" i="32" s="1"/>
  <c r="D51" i="32"/>
  <c r="C51" i="32"/>
  <c r="C50" i="32"/>
  <c r="D50" i="32" s="1"/>
  <c r="D52" i="32" s="1"/>
  <c r="J46" i="32"/>
  <c r="G45" i="32"/>
  <c r="G50" i="32" s="1"/>
  <c r="G55" i="32" s="1"/>
  <c r="D46" i="32"/>
  <c r="C46" i="32"/>
  <c r="C45" i="32"/>
  <c r="C47" i="32" s="1"/>
  <c r="G40" i="32"/>
  <c r="D41" i="32"/>
  <c r="C41" i="32"/>
  <c r="C40" i="32"/>
  <c r="D40" i="32" s="1"/>
  <c r="D42" i="32" s="1"/>
  <c r="A40" i="32"/>
  <c r="A45" i="32" s="1"/>
  <c r="A50" i="32" s="1"/>
  <c r="A55" i="32" s="1"/>
  <c r="D55" i="32" s="1"/>
  <c r="D57" i="32" s="1"/>
  <c r="J36" i="32"/>
  <c r="D36" i="32"/>
  <c r="C36" i="32"/>
  <c r="D35" i="32"/>
  <c r="D37" i="32" s="1"/>
  <c r="C35" i="32"/>
  <c r="C37" i="32" s="1"/>
  <c r="D31" i="32"/>
  <c r="C31" i="32"/>
  <c r="D30" i="32"/>
  <c r="D32" i="32" s="1"/>
  <c r="C30" i="32"/>
  <c r="C32" i="32" s="1"/>
  <c r="J30" i="32"/>
  <c r="J29" i="32"/>
  <c r="I29" i="32"/>
  <c r="D25" i="32"/>
  <c r="D24" i="32"/>
  <c r="D23" i="32"/>
  <c r="D22" i="32"/>
  <c r="D21" i="32"/>
  <c r="D20" i="32"/>
  <c r="G20" i="32"/>
  <c r="F20" i="32"/>
  <c r="C20" i="32"/>
  <c r="J19" i="32"/>
  <c r="I19" i="32"/>
  <c r="I56" i="32" s="1"/>
  <c r="J18" i="32"/>
  <c r="I18" i="32"/>
  <c r="J17" i="32"/>
  <c r="J51" i="32" s="1"/>
  <c r="I17" i="32"/>
  <c r="I51" i="32" s="1"/>
  <c r="J16" i="32"/>
  <c r="I16" i="32"/>
  <c r="J15" i="32"/>
  <c r="I15" i="32"/>
  <c r="I46" i="32" s="1"/>
  <c r="J14" i="32"/>
  <c r="I14" i="32"/>
  <c r="J13" i="32"/>
  <c r="J41" i="32" s="1"/>
  <c r="I13" i="32"/>
  <c r="I41" i="32" s="1"/>
  <c r="J12" i="32"/>
  <c r="I12" i="32"/>
  <c r="J11" i="32"/>
  <c r="I11" i="32"/>
  <c r="I36" i="32" s="1"/>
  <c r="J10" i="32"/>
  <c r="I10" i="32"/>
  <c r="J9" i="32"/>
  <c r="J31" i="32" s="1"/>
  <c r="I9" i="32"/>
  <c r="I31" i="32" s="1"/>
  <c r="J8" i="32"/>
  <c r="J20" i="32" s="1"/>
  <c r="I8" i="32"/>
  <c r="I20" i="32" s="1"/>
  <c r="J56" i="24"/>
  <c r="D56" i="24"/>
  <c r="C56" i="24"/>
  <c r="C55" i="24"/>
  <c r="C57" i="24" s="1"/>
  <c r="D51" i="24"/>
  <c r="C51" i="24"/>
  <c r="C50" i="24"/>
  <c r="C52" i="24" s="1"/>
  <c r="J46" i="24"/>
  <c r="G45" i="24"/>
  <c r="G50" i="24" s="1"/>
  <c r="G55" i="24" s="1"/>
  <c r="D46" i="24"/>
  <c r="C46" i="24"/>
  <c r="C45" i="24"/>
  <c r="C47" i="24" s="1"/>
  <c r="G40" i="24"/>
  <c r="D41" i="24"/>
  <c r="C41" i="24"/>
  <c r="C40" i="24"/>
  <c r="D40" i="24" s="1"/>
  <c r="D42" i="24" s="1"/>
  <c r="A40" i="24"/>
  <c r="A45" i="24" s="1"/>
  <c r="A50" i="24" s="1"/>
  <c r="A55" i="24" s="1"/>
  <c r="J36" i="24"/>
  <c r="D36" i="24"/>
  <c r="C36" i="24"/>
  <c r="D35" i="24"/>
  <c r="D37" i="24" s="1"/>
  <c r="C35" i="24"/>
  <c r="C37" i="24" s="1"/>
  <c r="D31" i="24"/>
  <c r="C31" i="24"/>
  <c r="D30" i="24"/>
  <c r="D32" i="24" s="1"/>
  <c r="C30" i="24"/>
  <c r="C32" i="24" s="1"/>
  <c r="J30" i="24"/>
  <c r="J29" i="24"/>
  <c r="I29" i="24"/>
  <c r="D25" i="24"/>
  <c r="D24" i="24"/>
  <c r="D23" i="24"/>
  <c r="D22" i="24"/>
  <c r="D21" i="24"/>
  <c r="D20" i="24"/>
  <c r="G20" i="24"/>
  <c r="F20" i="24"/>
  <c r="C20" i="24"/>
  <c r="J19" i="24"/>
  <c r="I19" i="24"/>
  <c r="I56" i="24" s="1"/>
  <c r="J18" i="24"/>
  <c r="I18" i="24"/>
  <c r="J17" i="24"/>
  <c r="J51" i="24" s="1"/>
  <c r="I17" i="24"/>
  <c r="I51" i="24" s="1"/>
  <c r="J16" i="24"/>
  <c r="I16" i="24"/>
  <c r="J15" i="24"/>
  <c r="I15" i="24"/>
  <c r="I46" i="24" s="1"/>
  <c r="J14" i="24"/>
  <c r="I14" i="24"/>
  <c r="J13" i="24"/>
  <c r="J41" i="24" s="1"/>
  <c r="I13" i="24"/>
  <c r="I41" i="24" s="1"/>
  <c r="J12" i="24"/>
  <c r="I12" i="24"/>
  <c r="J11" i="24"/>
  <c r="I11" i="24"/>
  <c r="I36" i="24" s="1"/>
  <c r="J10" i="24"/>
  <c r="I10" i="24"/>
  <c r="J9" i="24"/>
  <c r="J31" i="24" s="1"/>
  <c r="I9" i="24"/>
  <c r="I31" i="24" s="1"/>
  <c r="J8" i="24"/>
  <c r="J20" i="24" s="1"/>
  <c r="I8" i="24"/>
  <c r="I20" i="24" s="1"/>
  <c r="J56" i="23"/>
  <c r="D56" i="23"/>
  <c r="C56" i="23"/>
  <c r="C55" i="23"/>
  <c r="C57" i="23" s="1"/>
  <c r="D51" i="23"/>
  <c r="C51" i="23"/>
  <c r="C50" i="23"/>
  <c r="C52" i="23" s="1"/>
  <c r="J46" i="23"/>
  <c r="G45" i="23"/>
  <c r="G50" i="23" s="1"/>
  <c r="G55" i="23" s="1"/>
  <c r="D46" i="23"/>
  <c r="C46" i="23"/>
  <c r="C45" i="23"/>
  <c r="C47" i="23" s="1"/>
  <c r="G40" i="23"/>
  <c r="C42" i="23"/>
  <c r="D41" i="23"/>
  <c r="C41" i="23"/>
  <c r="C40" i="23"/>
  <c r="D40" i="23" s="1"/>
  <c r="D42" i="23" s="1"/>
  <c r="A40" i="23"/>
  <c r="A45" i="23" s="1"/>
  <c r="J36" i="23"/>
  <c r="D36" i="23"/>
  <c r="C36" i="23"/>
  <c r="D35" i="23"/>
  <c r="D37" i="23" s="1"/>
  <c r="C35" i="23"/>
  <c r="C37" i="23" s="1"/>
  <c r="D31" i="23"/>
  <c r="C31" i="23"/>
  <c r="D30" i="23"/>
  <c r="D32" i="23" s="1"/>
  <c r="C30" i="23"/>
  <c r="C32" i="23" s="1"/>
  <c r="J30" i="23"/>
  <c r="J29" i="23"/>
  <c r="I29" i="23"/>
  <c r="D25" i="23"/>
  <c r="D24" i="23"/>
  <c r="D23" i="23"/>
  <c r="D22" i="23"/>
  <c r="D21" i="23"/>
  <c r="D20" i="23"/>
  <c r="G20" i="23"/>
  <c r="F20" i="23"/>
  <c r="C20" i="23"/>
  <c r="J19" i="23"/>
  <c r="I19" i="23"/>
  <c r="I56" i="23" s="1"/>
  <c r="J18" i="23"/>
  <c r="I18" i="23"/>
  <c r="J17" i="23"/>
  <c r="J51" i="23" s="1"/>
  <c r="I17" i="23"/>
  <c r="I51" i="23" s="1"/>
  <c r="J16" i="23"/>
  <c r="I16" i="23"/>
  <c r="J15" i="23"/>
  <c r="I15" i="23"/>
  <c r="I46" i="23" s="1"/>
  <c r="J14" i="23"/>
  <c r="I14" i="23"/>
  <c r="J13" i="23"/>
  <c r="J41" i="23" s="1"/>
  <c r="I13" i="23"/>
  <c r="I41" i="23" s="1"/>
  <c r="J12" i="23"/>
  <c r="I12" i="23"/>
  <c r="J11" i="23"/>
  <c r="I11" i="23"/>
  <c r="I36" i="23" s="1"/>
  <c r="J10" i="23"/>
  <c r="I10" i="23"/>
  <c r="J9" i="23"/>
  <c r="J31" i="23" s="1"/>
  <c r="I9" i="23"/>
  <c r="I31" i="23" s="1"/>
  <c r="J8" i="23"/>
  <c r="J20" i="23" s="1"/>
  <c r="I8" i="23"/>
  <c r="I20" i="23" s="1"/>
  <c r="J56" i="22"/>
  <c r="D56" i="22"/>
  <c r="C56" i="22"/>
  <c r="C55" i="22"/>
  <c r="C57" i="22" s="1"/>
  <c r="D51" i="22"/>
  <c r="C51" i="22"/>
  <c r="C50" i="22"/>
  <c r="J46" i="22"/>
  <c r="G45" i="22"/>
  <c r="G50" i="22" s="1"/>
  <c r="G55" i="22" s="1"/>
  <c r="D46" i="22"/>
  <c r="C46" i="22"/>
  <c r="C45" i="22"/>
  <c r="C47" i="22" s="1"/>
  <c r="G40" i="22"/>
  <c r="D41" i="22"/>
  <c r="C41" i="22"/>
  <c r="C40" i="22"/>
  <c r="D40" i="22" s="1"/>
  <c r="D42" i="22" s="1"/>
  <c r="A40" i="22"/>
  <c r="A45" i="22" s="1"/>
  <c r="J36" i="22"/>
  <c r="D36" i="22"/>
  <c r="C36" i="22"/>
  <c r="D35" i="22"/>
  <c r="D37" i="22" s="1"/>
  <c r="C35" i="22"/>
  <c r="C37" i="22" s="1"/>
  <c r="D31" i="22"/>
  <c r="C31" i="22"/>
  <c r="D30" i="22"/>
  <c r="D32" i="22" s="1"/>
  <c r="C30" i="22"/>
  <c r="C32" i="22" s="1"/>
  <c r="J30" i="22"/>
  <c r="J29" i="22"/>
  <c r="I29" i="22"/>
  <c r="D25" i="22"/>
  <c r="D24" i="22"/>
  <c r="D23" i="22"/>
  <c r="D22" i="22"/>
  <c r="D21" i="22"/>
  <c r="D20" i="22"/>
  <c r="G20" i="22"/>
  <c r="F20" i="22"/>
  <c r="C20" i="22"/>
  <c r="J19" i="22"/>
  <c r="I19" i="22"/>
  <c r="I56" i="22" s="1"/>
  <c r="J18" i="22"/>
  <c r="I18" i="22"/>
  <c r="J17" i="22"/>
  <c r="J51" i="22" s="1"/>
  <c r="I17" i="22"/>
  <c r="I51" i="22" s="1"/>
  <c r="J16" i="22"/>
  <c r="I16" i="22"/>
  <c r="J15" i="22"/>
  <c r="I15" i="22"/>
  <c r="I46" i="22" s="1"/>
  <c r="J14" i="22"/>
  <c r="I14" i="22"/>
  <c r="J13" i="22"/>
  <c r="J41" i="22" s="1"/>
  <c r="I13" i="22"/>
  <c r="I41" i="22" s="1"/>
  <c r="J12" i="22"/>
  <c r="I12" i="22"/>
  <c r="J11" i="22"/>
  <c r="I11" i="22"/>
  <c r="I36" i="22" s="1"/>
  <c r="J10" i="22"/>
  <c r="I10" i="22"/>
  <c r="J9" i="22"/>
  <c r="J31" i="22" s="1"/>
  <c r="I9" i="22"/>
  <c r="I31" i="22" s="1"/>
  <c r="J8" i="22"/>
  <c r="J20" i="22" s="1"/>
  <c r="I8" i="22"/>
  <c r="I20" i="22" s="1"/>
  <c r="J56" i="21"/>
  <c r="D56" i="21"/>
  <c r="C56" i="21"/>
  <c r="C55" i="21"/>
  <c r="C57" i="21" s="1"/>
  <c r="D51" i="21"/>
  <c r="C51" i="21"/>
  <c r="C50" i="21"/>
  <c r="C52" i="21" s="1"/>
  <c r="J46" i="21"/>
  <c r="G45" i="21"/>
  <c r="G50" i="21" s="1"/>
  <c r="G55" i="21" s="1"/>
  <c r="D46" i="21"/>
  <c r="C46" i="21"/>
  <c r="C45" i="21"/>
  <c r="C47" i="21" s="1"/>
  <c r="G40" i="21"/>
  <c r="D41" i="21"/>
  <c r="C41" i="21"/>
  <c r="C40" i="21"/>
  <c r="C42" i="21" s="1"/>
  <c r="A40" i="21"/>
  <c r="A45" i="21" s="1"/>
  <c r="J36" i="21"/>
  <c r="D36" i="21"/>
  <c r="C36" i="21"/>
  <c r="D35" i="21"/>
  <c r="D37" i="21" s="1"/>
  <c r="C35" i="21"/>
  <c r="C37" i="21" s="1"/>
  <c r="J31" i="21"/>
  <c r="D31" i="21"/>
  <c r="C31" i="21"/>
  <c r="D30" i="21"/>
  <c r="D32" i="21" s="1"/>
  <c r="C30" i="21"/>
  <c r="C32" i="21" s="1"/>
  <c r="D25" i="21"/>
  <c r="D24" i="21"/>
  <c r="D23" i="21"/>
  <c r="D22" i="21"/>
  <c r="D21" i="21"/>
  <c r="D20" i="21"/>
  <c r="G20" i="21"/>
  <c r="F20" i="21"/>
  <c r="C20" i="21"/>
  <c r="J19" i="21"/>
  <c r="I19" i="21"/>
  <c r="I56" i="21" s="1"/>
  <c r="J18" i="21"/>
  <c r="I18" i="21"/>
  <c r="J17" i="21"/>
  <c r="J51" i="21" s="1"/>
  <c r="I17" i="21"/>
  <c r="I51" i="21" s="1"/>
  <c r="J16" i="21"/>
  <c r="I16" i="21"/>
  <c r="J15" i="21"/>
  <c r="I15" i="21"/>
  <c r="I46" i="21" s="1"/>
  <c r="J14" i="21"/>
  <c r="I14" i="21"/>
  <c r="J13" i="21"/>
  <c r="J41" i="21" s="1"/>
  <c r="I13" i="21"/>
  <c r="I41" i="21" s="1"/>
  <c r="J12" i="21"/>
  <c r="I12" i="21"/>
  <c r="J11" i="21"/>
  <c r="I11" i="21"/>
  <c r="I36" i="21" s="1"/>
  <c r="J10" i="21"/>
  <c r="I10" i="21"/>
  <c r="J9" i="21"/>
  <c r="I9" i="21"/>
  <c r="I31" i="21" s="1"/>
  <c r="J8" i="21"/>
  <c r="J30" i="21" s="1"/>
  <c r="J32" i="21" s="1"/>
  <c r="I8" i="21"/>
  <c r="I55" i="21" s="1"/>
  <c r="J7" i="21"/>
  <c r="J20" i="21" s="1"/>
  <c r="J56" i="20"/>
  <c r="D56" i="20"/>
  <c r="C56" i="20"/>
  <c r="C55" i="20"/>
  <c r="C57" i="20" s="1"/>
  <c r="D51" i="20"/>
  <c r="C51" i="20"/>
  <c r="C50" i="20"/>
  <c r="J46" i="20"/>
  <c r="G45" i="20"/>
  <c r="G50" i="20" s="1"/>
  <c r="G55" i="20" s="1"/>
  <c r="D46" i="20"/>
  <c r="C46" i="20"/>
  <c r="C45" i="20"/>
  <c r="C47" i="20" s="1"/>
  <c r="G40" i="20"/>
  <c r="D41" i="20"/>
  <c r="C41" i="20"/>
  <c r="C40" i="20"/>
  <c r="D40" i="20" s="1"/>
  <c r="D42" i="20" s="1"/>
  <c r="A40" i="20"/>
  <c r="A45" i="20" s="1"/>
  <c r="J36" i="20"/>
  <c r="D36" i="20"/>
  <c r="C36" i="20"/>
  <c r="D35" i="20"/>
  <c r="D37" i="20" s="1"/>
  <c r="C35" i="20"/>
  <c r="C37" i="20" s="1"/>
  <c r="J31" i="20"/>
  <c r="D31" i="20"/>
  <c r="C31" i="20"/>
  <c r="D30" i="20"/>
  <c r="D32" i="20" s="1"/>
  <c r="C30" i="20"/>
  <c r="C32" i="20" s="1"/>
  <c r="D25" i="20"/>
  <c r="D24" i="20"/>
  <c r="D23" i="20"/>
  <c r="D22" i="20"/>
  <c r="D21" i="20"/>
  <c r="D20" i="20"/>
  <c r="G20" i="20"/>
  <c r="F20" i="20"/>
  <c r="C20" i="20"/>
  <c r="J19" i="20"/>
  <c r="I19" i="20"/>
  <c r="I56" i="20" s="1"/>
  <c r="J18" i="20"/>
  <c r="I18" i="20"/>
  <c r="J17" i="20"/>
  <c r="J51" i="20" s="1"/>
  <c r="I17" i="20"/>
  <c r="I51" i="20" s="1"/>
  <c r="J16" i="20"/>
  <c r="I16" i="20"/>
  <c r="J15" i="20"/>
  <c r="I15" i="20"/>
  <c r="I46" i="20" s="1"/>
  <c r="J14" i="20"/>
  <c r="I14" i="20"/>
  <c r="J13" i="20"/>
  <c r="J41" i="20" s="1"/>
  <c r="I13" i="20"/>
  <c r="I41" i="20" s="1"/>
  <c r="J12" i="20"/>
  <c r="I12" i="20"/>
  <c r="J11" i="20"/>
  <c r="I11" i="20"/>
  <c r="I36" i="20" s="1"/>
  <c r="J10" i="20"/>
  <c r="I10" i="20"/>
  <c r="J9" i="20"/>
  <c r="I9" i="20"/>
  <c r="I31" i="20" s="1"/>
  <c r="J8" i="20"/>
  <c r="J30" i="20" s="1"/>
  <c r="J32" i="20" s="1"/>
  <c r="I8" i="20"/>
  <c r="I55" i="20" s="1"/>
  <c r="J56" i="19"/>
  <c r="D56" i="19"/>
  <c r="C56" i="19"/>
  <c r="C55" i="19"/>
  <c r="C57" i="19" s="1"/>
  <c r="D51" i="19"/>
  <c r="C51" i="19"/>
  <c r="C50" i="19"/>
  <c r="J46" i="19"/>
  <c r="G45" i="19"/>
  <c r="G50" i="19" s="1"/>
  <c r="G55" i="19" s="1"/>
  <c r="D46" i="19"/>
  <c r="C46" i="19"/>
  <c r="C45" i="19"/>
  <c r="C47" i="19" s="1"/>
  <c r="G40" i="19"/>
  <c r="D41" i="19"/>
  <c r="C41" i="19"/>
  <c r="C40" i="19"/>
  <c r="D40" i="19" s="1"/>
  <c r="D42" i="19" s="1"/>
  <c r="A40" i="19"/>
  <c r="A45" i="19" s="1"/>
  <c r="J36" i="19"/>
  <c r="D36" i="19"/>
  <c r="C36" i="19"/>
  <c r="D35" i="19"/>
  <c r="D37" i="19" s="1"/>
  <c r="C35" i="19"/>
  <c r="C37" i="19" s="1"/>
  <c r="J31" i="19"/>
  <c r="D31" i="19"/>
  <c r="C31" i="19"/>
  <c r="D30" i="19"/>
  <c r="D32" i="19" s="1"/>
  <c r="C30" i="19"/>
  <c r="C32" i="19" s="1"/>
  <c r="D25" i="19"/>
  <c r="D24" i="19"/>
  <c r="D23" i="19"/>
  <c r="D22" i="19"/>
  <c r="D21" i="19"/>
  <c r="D20" i="19"/>
  <c r="G20" i="19"/>
  <c r="F20" i="19"/>
  <c r="C20" i="19"/>
  <c r="J19" i="19"/>
  <c r="I19" i="19"/>
  <c r="I56" i="19" s="1"/>
  <c r="J18" i="19"/>
  <c r="I18" i="19"/>
  <c r="J17" i="19"/>
  <c r="J51" i="19" s="1"/>
  <c r="I17" i="19"/>
  <c r="I51" i="19" s="1"/>
  <c r="J16" i="19"/>
  <c r="I16" i="19"/>
  <c r="J15" i="19"/>
  <c r="I15" i="19"/>
  <c r="I46" i="19" s="1"/>
  <c r="J14" i="19"/>
  <c r="I14" i="19"/>
  <c r="J13" i="19"/>
  <c r="J41" i="19" s="1"/>
  <c r="I13" i="19"/>
  <c r="I41" i="19" s="1"/>
  <c r="J12" i="19"/>
  <c r="I12" i="19"/>
  <c r="J11" i="19"/>
  <c r="I11" i="19"/>
  <c r="I36" i="19" s="1"/>
  <c r="J10" i="19"/>
  <c r="I10" i="19"/>
  <c r="J9" i="19"/>
  <c r="I9" i="19"/>
  <c r="I31" i="19" s="1"/>
  <c r="J8" i="19"/>
  <c r="J30" i="19" s="1"/>
  <c r="J32" i="19" s="1"/>
  <c r="I8" i="19"/>
  <c r="I20" i="19" s="1"/>
  <c r="J56" i="18"/>
  <c r="D56" i="18"/>
  <c r="C56" i="18"/>
  <c r="C55" i="18"/>
  <c r="C57" i="18" s="1"/>
  <c r="D51" i="18"/>
  <c r="C51" i="18"/>
  <c r="C50" i="18"/>
  <c r="C52" i="18" s="1"/>
  <c r="J46" i="18"/>
  <c r="G45" i="18"/>
  <c r="G50" i="18" s="1"/>
  <c r="G55" i="18" s="1"/>
  <c r="D46" i="18"/>
  <c r="C46" i="18"/>
  <c r="C45" i="18"/>
  <c r="C47" i="18" s="1"/>
  <c r="G40" i="18"/>
  <c r="D41" i="18"/>
  <c r="C41" i="18"/>
  <c r="C40" i="18"/>
  <c r="C42" i="18" s="1"/>
  <c r="A40" i="18"/>
  <c r="A45" i="18" s="1"/>
  <c r="J36" i="18"/>
  <c r="D36" i="18"/>
  <c r="C36" i="18"/>
  <c r="D35" i="18"/>
  <c r="D37" i="18" s="1"/>
  <c r="C35" i="18"/>
  <c r="C37" i="18" s="1"/>
  <c r="J31" i="18"/>
  <c r="D31" i="18"/>
  <c r="C31" i="18"/>
  <c r="D30" i="18"/>
  <c r="D32" i="18" s="1"/>
  <c r="C30" i="18"/>
  <c r="C32" i="18" s="1"/>
  <c r="D25" i="18"/>
  <c r="D24" i="18"/>
  <c r="D23" i="18"/>
  <c r="D22" i="18"/>
  <c r="D21" i="18"/>
  <c r="D20" i="18"/>
  <c r="G20" i="18"/>
  <c r="F20" i="18"/>
  <c r="C20" i="18"/>
  <c r="J19" i="18"/>
  <c r="I19" i="18"/>
  <c r="I56" i="18" s="1"/>
  <c r="J18" i="18"/>
  <c r="I18" i="18"/>
  <c r="J17" i="18"/>
  <c r="J51" i="18" s="1"/>
  <c r="I17" i="18"/>
  <c r="I51" i="18" s="1"/>
  <c r="J16" i="18"/>
  <c r="I16" i="18"/>
  <c r="J15" i="18"/>
  <c r="I15" i="18"/>
  <c r="I46" i="18" s="1"/>
  <c r="J14" i="18"/>
  <c r="I14" i="18"/>
  <c r="J13" i="18"/>
  <c r="J41" i="18" s="1"/>
  <c r="I13" i="18"/>
  <c r="I41" i="18" s="1"/>
  <c r="J12" i="18"/>
  <c r="I12" i="18"/>
  <c r="J11" i="18"/>
  <c r="I11" i="18"/>
  <c r="I36" i="18" s="1"/>
  <c r="J10" i="18"/>
  <c r="I10" i="18"/>
  <c r="J9" i="18"/>
  <c r="I9" i="18"/>
  <c r="I31" i="18" s="1"/>
  <c r="J8" i="18"/>
  <c r="J30" i="18" s="1"/>
  <c r="J32" i="18" s="1"/>
  <c r="I8" i="18"/>
  <c r="I55" i="18" s="1"/>
  <c r="J28" i="47"/>
  <c r="L28" i="47" s="1"/>
  <c r="J27" i="47"/>
  <c r="L27" i="47" s="1"/>
  <c r="J26" i="47"/>
  <c r="L26" i="47" s="1"/>
  <c r="J25" i="47"/>
  <c r="L25" i="47" s="1"/>
  <c r="J24" i="47"/>
  <c r="L24" i="47" s="1"/>
  <c r="J23" i="47"/>
  <c r="L23" i="47" s="1"/>
  <c r="J22" i="47"/>
  <c r="L22" i="47" s="1"/>
  <c r="J21" i="47"/>
  <c r="L21" i="47" s="1"/>
  <c r="J20" i="47"/>
  <c r="L20" i="47" s="1"/>
  <c r="J19" i="47"/>
  <c r="L19" i="47" s="1"/>
  <c r="J18" i="47"/>
  <c r="L18" i="47" s="1"/>
  <c r="J17" i="47"/>
  <c r="L17" i="47" s="1"/>
  <c r="J16" i="47"/>
  <c r="L16" i="47" s="1"/>
  <c r="G18" i="48" s="1"/>
  <c r="J15" i="47"/>
  <c r="L15" i="47" s="1"/>
  <c r="G17" i="48" s="1"/>
  <c r="J14" i="47"/>
  <c r="L14" i="47" s="1"/>
  <c r="G16" i="48" s="1"/>
  <c r="J13" i="47"/>
  <c r="L13" i="47" s="1"/>
  <c r="G27" i="48" s="1"/>
  <c r="J12" i="47"/>
  <c r="L12" i="47" s="1"/>
  <c r="G26" i="48" s="1"/>
  <c r="J11" i="47"/>
  <c r="L11" i="47" s="1"/>
  <c r="G25" i="48" s="1"/>
  <c r="J10" i="47"/>
  <c r="L10" i="47" s="1"/>
  <c r="G24" i="48" s="1"/>
  <c r="J9" i="47"/>
  <c r="L9" i="47" s="1"/>
  <c r="G23" i="48" s="1"/>
  <c r="J8" i="47"/>
  <c r="L8" i="47" s="1"/>
  <c r="G22" i="48" s="1"/>
  <c r="J7" i="47"/>
  <c r="L7" i="47" s="1"/>
  <c r="G21" i="48" s="1"/>
  <c r="J6" i="47"/>
  <c r="L6" i="47" s="1"/>
  <c r="G20" i="48" s="1"/>
  <c r="J5" i="47"/>
  <c r="L5" i="47" s="1"/>
  <c r="G19" i="48" s="1"/>
  <c r="M810" i="53"/>
  <c r="M812" i="53" s="1"/>
  <c r="Y18" i="48" s="1"/>
  <c r="L810" i="53"/>
  <c r="L812" i="53" s="1"/>
  <c r="Y17" i="48" s="1"/>
  <c r="K810" i="53"/>
  <c r="K812" i="53" s="1"/>
  <c r="Y16" i="48" s="1"/>
  <c r="J810" i="53"/>
  <c r="J812" i="53" s="1"/>
  <c r="Y27" i="48" s="1"/>
  <c r="I810" i="53"/>
  <c r="I812" i="53" s="1"/>
  <c r="Y26" i="48" s="1"/>
  <c r="H810" i="53"/>
  <c r="H812" i="53" s="1"/>
  <c r="Y25" i="48" s="1"/>
  <c r="G810" i="53"/>
  <c r="G812" i="53" s="1"/>
  <c r="Y24" i="48" s="1"/>
  <c r="F810" i="53"/>
  <c r="F812" i="53" s="1"/>
  <c r="Y23" i="48" s="1"/>
  <c r="E810" i="53"/>
  <c r="E812" i="53" s="1"/>
  <c r="Y22" i="48" s="1"/>
  <c r="D810" i="53"/>
  <c r="D812" i="53" s="1"/>
  <c r="Y21" i="48" s="1"/>
  <c r="C810" i="53"/>
  <c r="C812" i="53" s="1"/>
  <c r="Y20" i="48" s="1"/>
  <c r="B810" i="53"/>
  <c r="C28" i="48"/>
  <c r="V27" i="48"/>
  <c r="V26" i="48"/>
  <c r="V25" i="48"/>
  <c r="V24" i="48"/>
  <c r="V23" i="48"/>
  <c r="V22" i="48"/>
  <c r="V21" i="48"/>
  <c r="V20" i="48"/>
  <c r="V19" i="48"/>
  <c r="V28" i="48" l="1"/>
  <c r="G28" i="48"/>
  <c r="N810" i="53"/>
  <c r="T27" i="48"/>
  <c r="W27" i="48" s="1"/>
  <c r="AA27" i="48" s="1"/>
  <c r="D55" i="39"/>
  <c r="D45" i="39"/>
  <c r="J53" i="39"/>
  <c r="J55" i="39" s="1"/>
  <c r="I55" i="39"/>
  <c r="J30" i="39"/>
  <c r="D40" i="39"/>
  <c r="D43" i="39"/>
  <c r="D50" i="39"/>
  <c r="I28" i="39"/>
  <c r="I33" i="39"/>
  <c r="I38" i="39"/>
  <c r="I43" i="39"/>
  <c r="I48" i="39"/>
  <c r="T26" i="48"/>
  <c r="W26" i="48" s="1"/>
  <c r="AA26" i="48" s="1"/>
  <c r="D55" i="38"/>
  <c r="D45" i="38"/>
  <c r="J53" i="38"/>
  <c r="J55" i="38" s="1"/>
  <c r="I55" i="38"/>
  <c r="J30" i="38"/>
  <c r="D40" i="38"/>
  <c r="D43" i="38"/>
  <c r="D50" i="38"/>
  <c r="I28" i="38"/>
  <c r="I33" i="38"/>
  <c r="I38" i="38"/>
  <c r="I43" i="38"/>
  <c r="I48" i="38"/>
  <c r="T25" i="48"/>
  <c r="W25" i="48" s="1"/>
  <c r="AA25" i="48" s="1"/>
  <c r="J32" i="34"/>
  <c r="A50" i="34"/>
  <c r="A55" i="34" s="1"/>
  <c r="D55" i="34" s="1"/>
  <c r="D57" i="34" s="1"/>
  <c r="D45" i="34"/>
  <c r="D47" i="34" s="1"/>
  <c r="C42" i="34"/>
  <c r="I30" i="34"/>
  <c r="I40" i="34"/>
  <c r="I50" i="34"/>
  <c r="C52" i="34"/>
  <c r="I35" i="34"/>
  <c r="I45" i="34"/>
  <c r="I55" i="34"/>
  <c r="D50" i="33"/>
  <c r="D52" i="33" s="1"/>
  <c r="A50" i="33"/>
  <c r="A55" i="33" s="1"/>
  <c r="D55" i="33" s="1"/>
  <c r="D57" i="33" s="1"/>
  <c r="D45" i="33"/>
  <c r="D47" i="33" s="1"/>
  <c r="T24" i="48"/>
  <c r="W24" i="48" s="1"/>
  <c r="AA24" i="48" s="1"/>
  <c r="I42" i="33"/>
  <c r="I52" i="33"/>
  <c r="I32" i="33"/>
  <c r="J30" i="33"/>
  <c r="J32" i="33" s="1"/>
  <c r="D35" i="33"/>
  <c r="D37" i="33" s="1"/>
  <c r="C42" i="33"/>
  <c r="J40" i="33"/>
  <c r="J42" i="33" s="1"/>
  <c r="C52" i="33"/>
  <c r="J50" i="33"/>
  <c r="J52" i="33" s="1"/>
  <c r="I35" i="33"/>
  <c r="I45" i="33"/>
  <c r="I55" i="33"/>
  <c r="T23" i="48"/>
  <c r="W23" i="48" s="1"/>
  <c r="AA23" i="48" s="1"/>
  <c r="J32" i="32"/>
  <c r="C42" i="32"/>
  <c r="C52" i="32"/>
  <c r="I30" i="32"/>
  <c r="I32" i="32" s="1"/>
  <c r="I40" i="32"/>
  <c r="D45" i="32"/>
  <c r="D47" i="32" s="1"/>
  <c r="I50" i="32"/>
  <c r="I35" i="32"/>
  <c r="I45" i="32"/>
  <c r="I55" i="32"/>
  <c r="T22" i="48"/>
  <c r="W22" i="48" s="1"/>
  <c r="AA22" i="48" s="1"/>
  <c r="J32" i="24"/>
  <c r="C42" i="24"/>
  <c r="I30" i="24"/>
  <c r="I32" i="24" s="1"/>
  <c r="I40" i="24"/>
  <c r="D45" i="24"/>
  <c r="D47" i="24" s="1"/>
  <c r="I50" i="24"/>
  <c r="D55" i="24"/>
  <c r="D57" i="24" s="1"/>
  <c r="I35" i="24"/>
  <c r="I45" i="24"/>
  <c r="D50" i="24"/>
  <c r="D52" i="24" s="1"/>
  <c r="I55" i="24"/>
  <c r="T21" i="48"/>
  <c r="W21" i="48" s="1"/>
  <c r="AA21" i="48" s="1"/>
  <c r="J32" i="23"/>
  <c r="A50" i="23"/>
  <c r="A55" i="23" s="1"/>
  <c r="D55" i="23" s="1"/>
  <c r="D57" i="23" s="1"/>
  <c r="D45" i="23"/>
  <c r="D47" i="23" s="1"/>
  <c r="I30" i="23"/>
  <c r="I32" i="23" s="1"/>
  <c r="I40" i="23"/>
  <c r="I50" i="23"/>
  <c r="I35" i="23"/>
  <c r="I45" i="23"/>
  <c r="D50" i="23"/>
  <c r="D52" i="23" s="1"/>
  <c r="I55" i="23"/>
  <c r="T20" i="48"/>
  <c r="W20" i="48" s="1"/>
  <c r="AA20" i="48" s="1"/>
  <c r="J32" i="22"/>
  <c r="A50" i="22"/>
  <c r="A55" i="22" s="1"/>
  <c r="D55" i="22" s="1"/>
  <c r="D57" i="22" s="1"/>
  <c r="D45" i="22"/>
  <c r="D47" i="22" s="1"/>
  <c r="C42" i="22"/>
  <c r="C52" i="22"/>
  <c r="I30" i="22"/>
  <c r="I40" i="22"/>
  <c r="I50" i="22"/>
  <c r="I35" i="22"/>
  <c r="I45" i="22"/>
  <c r="I55" i="22"/>
  <c r="J55" i="21"/>
  <c r="J57" i="21" s="1"/>
  <c r="I57" i="21"/>
  <c r="A50" i="21"/>
  <c r="A55" i="21" s="1"/>
  <c r="D55" i="21" s="1"/>
  <c r="D57" i="21" s="1"/>
  <c r="D45" i="21"/>
  <c r="D47" i="21" s="1"/>
  <c r="I40" i="21"/>
  <c r="I50" i="21"/>
  <c r="I20" i="21"/>
  <c r="I30" i="21"/>
  <c r="I35" i="21"/>
  <c r="D40" i="21"/>
  <c r="D42" i="21" s="1"/>
  <c r="I45" i="21"/>
  <c r="D50" i="21"/>
  <c r="D52" i="21" s="1"/>
  <c r="T19" i="48"/>
  <c r="W19" i="48" s="1"/>
  <c r="J55" i="20"/>
  <c r="J57" i="20" s="1"/>
  <c r="I57" i="20"/>
  <c r="D50" i="20"/>
  <c r="D52" i="20" s="1"/>
  <c r="A50" i="20"/>
  <c r="A55" i="20" s="1"/>
  <c r="D55" i="20" s="1"/>
  <c r="D57" i="20" s="1"/>
  <c r="D45" i="20"/>
  <c r="D47" i="20" s="1"/>
  <c r="I20" i="20"/>
  <c r="T18" i="48"/>
  <c r="W18" i="48" s="1"/>
  <c r="AA18" i="48" s="1"/>
  <c r="I40" i="20"/>
  <c r="I50" i="20"/>
  <c r="C42" i="20"/>
  <c r="C52" i="20"/>
  <c r="J20" i="20"/>
  <c r="I30" i="20"/>
  <c r="I35" i="20"/>
  <c r="I45" i="20"/>
  <c r="A50" i="19"/>
  <c r="A55" i="19" s="1"/>
  <c r="D55" i="19" s="1"/>
  <c r="D57" i="19" s="1"/>
  <c r="D45" i="19"/>
  <c r="D47" i="19" s="1"/>
  <c r="C42" i="19"/>
  <c r="T17" i="48"/>
  <c r="W17" i="48" s="1"/>
  <c r="AA17" i="48" s="1"/>
  <c r="I40" i="19"/>
  <c r="I50" i="19"/>
  <c r="C52" i="19"/>
  <c r="J20" i="19"/>
  <c r="I30" i="19"/>
  <c r="I35" i="19"/>
  <c r="I45" i="19"/>
  <c r="I55" i="19"/>
  <c r="J55" i="18"/>
  <c r="J57" i="18" s="1"/>
  <c r="I57" i="18"/>
  <c r="A50" i="18"/>
  <c r="A55" i="18" s="1"/>
  <c r="D55" i="18" s="1"/>
  <c r="D57" i="18" s="1"/>
  <c r="D45" i="18"/>
  <c r="D47" i="18" s="1"/>
  <c r="I20" i="18"/>
  <c r="T16" i="48"/>
  <c r="I40" i="18"/>
  <c r="I50" i="18"/>
  <c r="J20" i="18"/>
  <c r="I30" i="18"/>
  <c r="I35" i="18"/>
  <c r="D40" i="18"/>
  <c r="D42" i="18" s="1"/>
  <c r="I45" i="18"/>
  <c r="D50" i="18"/>
  <c r="D52" i="18" s="1"/>
  <c r="B812" i="53"/>
  <c r="N812" i="53" l="1"/>
  <c r="Y19" i="48"/>
  <c r="Y28" i="48" s="1"/>
  <c r="L27" i="48"/>
  <c r="I30" i="39"/>
  <c r="J38" i="39"/>
  <c r="J40" i="39" s="1"/>
  <c r="I40" i="39"/>
  <c r="J33" i="39"/>
  <c r="J35" i="39" s="1"/>
  <c r="I35" i="39"/>
  <c r="J48" i="39"/>
  <c r="J50" i="39" s="1"/>
  <c r="I50" i="39"/>
  <c r="J43" i="39"/>
  <c r="J45" i="39" s="1"/>
  <c r="I45" i="39"/>
  <c r="J33" i="38"/>
  <c r="J35" i="38" s="1"/>
  <c r="I35" i="38"/>
  <c r="J48" i="38"/>
  <c r="J50" i="38" s="1"/>
  <c r="I50" i="38"/>
  <c r="J43" i="38"/>
  <c r="J45" i="38" s="1"/>
  <c r="I45" i="38"/>
  <c r="L26" i="48"/>
  <c r="I30" i="38"/>
  <c r="J38" i="38"/>
  <c r="J40" i="38" s="1"/>
  <c r="I40" i="38"/>
  <c r="J45" i="34"/>
  <c r="J47" i="34" s="1"/>
  <c r="I47" i="34"/>
  <c r="J50" i="34"/>
  <c r="J52" i="34" s="1"/>
  <c r="I52" i="34"/>
  <c r="J40" i="34"/>
  <c r="J42" i="34" s="1"/>
  <c r="I42" i="34"/>
  <c r="J35" i="34"/>
  <c r="J37" i="34" s="1"/>
  <c r="I37" i="34"/>
  <c r="J55" i="34"/>
  <c r="J57" i="34" s="1"/>
  <c r="I57" i="34"/>
  <c r="L25" i="48"/>
  <c r="I32" i="34"/>
  <c r="D50" i="34"/>
  <c r="D52" i="34" s="1"/>
  <c r="J35" i="33"/>
  <c r="J37" i="33" s="1"/>
  <c r="I37" i="33"/>
  <c r="E24" i="48"/>
  <c r="J55" i="33"/>
  <c r="J57" i="33" s="1"/>
  <c r="I57" i="33"/>
  <c r="J45" i="33"/>
  <c r="J47" i="33" s="1"/>
  <c r="I47" i="33"/>
  <c r="E23" i="48"/>
  <c r="I23" i="48" s="1"/>
  <c r="K23" i="48" s="1"/>
  <c r="J55" i="32"/>
  <c r="J57" i="32" s="1"/>
  <c r="I57" i="32"/>
  <c r="J40" i="32"/>
  <c r="J42" i="32" s="1"/>
  <c r="I42" i="32"/>
  <c r="J45" i="32"/>
  <c r="J47" i="32" s="1"/>
  <c r="I47" i="32"/>
  <c r="L23" i="48"/>
  <c r="J35" i="32"/>
  <c r="J37" i="32" s="1"/>
  <c r="I37" i="32"/>
  <c r="J50" i="32"/>
  <c r="J52" i="32" s="1"/>
  <c r="I52" i="32"/>
  <c r="E22" i="48"/>
  <c r="J55" i="24"/>
  <c r="J57" i="24" s="1"/>
  <c r="I57" i="24"/>
  <c r="J35" i="24"/>
  <c r="J37" i="24" s="1"/>
  <c r="I37" i="24"/>
  <c r="J40" i="24"/>
  <c r="J42" i="24" s="1"/>
  <c r="I42" i="24"/>
  <c r="L22" i="48"/>
  <c r="J45" i="24"/>
  <c r="J47" i="24" s="1"/>
  <c r="I47" i="24"/>
  <c r="J50" i="24"/>
  <c r="J52" i="24" s="1"/>
  <c r="I52" i="24"/>
  <c r="E21" i="48"/>
  <c r="I21" i="48" s="1"/>
  <c r="K21" i="48" s="1"/>
  <c r="J55" i="23"/>
  <c r="J57" i="23" s="1"/>
  <c r="I57" i="23"/>
  <c r="J35" i="23"/>
  <c r="J37" i="23" s="1"/>
  <c r="I37" i="23"/>
  <c r="J50" i="23"/>
  <c r="J52" i="23" s="1"/>
  <c r="I52" i="23"/>
  <c r="I42" i="23"/>
  <c r="J40" i="23"/>
  <c r="J42" i="23" s="1"/>
  <c r="J45" i="23"/>
  <c r="J47" i="23" s="1"/>
  <c r="I47" i="23"/>
  <c r="L21" i="48"/>
  <c r="L20" i="48"/>
  <c r="J55" i="22"/>
  <c r="J57" i="22" s="1"/>
  <c r="I57" i="22"/>
  <c r="J45" i="22"/>
  <c r="J47" i="22" s="1"/>
  <c r="I47" i="22"/>
  <c r="J50" i="22"/>
  <c r="J52" i="22" s="1"/>
  <c r="I52" i="22"/>
  <c r="J35" i="22"/>
  <c r="J37" i="22" s="1"/>
  <c r="I37" i="22"/>
  <c r="J40" i="22"/>
  <c r="J42" i="22" s="1"/>
  <c r="I42" i="22"/>
  <c r="I32" i="22"/>
  <c r="D50" i="22"/>
  <c r="D52" i="22" s="1"/>
  <c r="I32" i="21"/>
  <c r="L19" i="48"/>
  <c r="J35" i="21"/>
  <c r="J37" i="21" s="1"/>
  <c r="I37" i="21"/>
  <c r="J50" i="21"/>
  <c r="J52" i="21" s="1"/>
  <c r="I52" i="21"/>
  <c r="J40" i="21"/>
  <c r="J42" i="21" s="1"/>
  <c r="I42" i="21"/>
  <c r="J45" i="21"/>
  <c r="J47" i="21" s="1"/>
  <c r="I47" i="21"/>
  <c r="I32" i="20"/>
  <c r="L18" i="48"/>
  <c r="J45" i="20"/>
  <c r="J47" i="20" s="1"/>
  <c r="I47" i="20"/>
  <c r="I52" i="20"/>
  <c r="J50" i="20"/>
  <c r="J52" i="20" s="1"/>
  <c r="J35" i="20"/>
  <c r="J37" i="20" s="1"/>
  <c r="I37" i="20"/>
  <c r="I42" i="20"/>
  <c r="J40" i="20"/>
  <c r="J42" i="20" s="1"/>
  <c r="I32" i="19"/>
  <c r="L17" i="48"/>
  <c r="J55" i="19"/>
  <c r="J57" i="19" s="1"/>
  <c r="I57" i="19"/>
  <c r="J50" i="19"/>
  <c r="J52" i="19" s="1"/>
  <c r="I52" i="19"/>
  <c r="J45" i="19"/>
  <c r="J47" i="19" s="1"/>
  <c r="I47" i="19"/>
  <c r="J40" i="19"/>
  <c r="J42" i="19" s="1"/>
  <c r="I42" i="19"/>
  <c r="J35" i="19"/>
  <c r="J37" i="19" s="1"/>
  <c r="I37" i="19"/>
  <c r="D50" i="19"/>
  <c r="D52" i="19" s="1"/>
  <c r="J45" i="18"/>
  <c r="J47" i="18" s="1"/>
  <c r="I47" i="18"/>
  <c r="J50" i="18"/>
  <c r="J52" i="18" s="1"/>
  <c r="I52" i="18"/>
  <c r="I32" i="18"/>
  <c r="L16" i="48"/>
  <c r="J40" i="18"/>
  <c r="J42" i="18" s="1"/>
  <c r="I42" i="18"/>
  <c r="T28" i="48"/>
  <c r="W16" i="48"/>
  <c r="J35" i="18"/>
  <c r="J37" i="18" s="1"/>
  <c r="I37" i="18"/>
  <c r="N21" i="48" l="1"/>
  <c r="P21" i="48" s="1"/>
  <c r="R21" i="48" s="1"/>
  <c r="AC21" i="48" s="1"/>
  <c r="N23" i="48"/>
  <c r="P23" i="48" s="1"/>
  <c r="R23" i="48" s="1"/>
  <c r="AC23" i="48" s="1"/>
  <c r="AA19" i="48"/>
  <c r="E27" i="48"/>
  <c r="I27" i="48" s="1"/>
  <c r="K27" i="48" s="1"/>
  <c r="E26" i="48"/>
  <c r="E25" i="48"/>
  <c r="I25" i="48" s="1"/>
  <c r="K25" i="48" s="1"/>
  <c r="I24" i="48"/>
  <c r="K24" i="48" s="1"/>
  <c r="N24" i="48"/>
  <c r="N22" i="48"/>
  <c r="I22" i="48"/>
  <c r="K22" i="48" s="1"/>
  <c r="E20" i="48"/>
  <c r="I20" i="48" s="1"/>
  <c r="K20" i="48" s="1"/>
  <c r="E19" i="48"/>
  <c r="I19" i="48" s="1"/>
  <c r="K19" i="48" s="1"/>
  <c r="E18" i="48"/>
  <c r="E17" i="48"/>
  <c r="I17" i="48" s="1"/>
  <c r="K17" i="48" s="1"/>
  <c r="L29" i="48"/>
  <c r="L28" i="48"/>
  <c r="AA16" i="48"/>
  <c r="W28" i="48"/>
  <c r="E16" i="48"/>
  <c r="AA28" i="48" l="1"/>
  <c r="N19" i="48"/>
  <c r="N17" i="48"/>
  <c r="P17" i="48" s="1"/>
  <c r="R17" i="48" s="1"/>
  <c r="AC17" i="48" s="1"/>
  <c r="P24" i="48"/>
  <c r="R24" i="48" s="1"/>
  <c r="AC24" i="48" s="1"/>
  <c r="N27" i="48"/>
  <c r="P27" i="48" s="1"/>
  <c r="R27" i="48" s="1"/>
  <c r="AC27" i="48" s="1"/>
  <c r="N26" i="48"/>
  <c r="I26" i="48"/>
  <c r="K26" i="48" s="1"/>
  <c r="N25" i="48"/>
  <c r="P25" i="48" s="1"/>
  <c r="R25" i="48" s="1"/>
  <c r="AC25" i="48" s="1"/>
  <c r="P22" i="48"/>
  <c r="R22" i="48" s="1"/>
  <c r="AC22" i="48" s="1"/>
  <c r="N20" i="48"/>
  <c r="P20" i="48" s="1"/>
  <c r="R20" i="48" s="1"/>
  <c r="AC20" i="48" s="1"/>
  <c r="P19" i="48"/>
  <c r="R19" i="48" s="1"/>
  <c r="AC19" i="48" s="1"/>
  <c r="N18" i="48"/>
  <c r="I18" i="48"/>
  <c r="K18" i="48" s="1"/>
  <c r="E29" i="48"/>
  <c r="I16" i="48"/>
  <c r="E28" i="48"/>
  <c r="N16" i="48"/>
  <c r="P18" i="48" l="1"/>
  <c r="R18" i="48" s="1"/>
  <c r="AC18" i="48" s="1"/>
  <c r="N28" i="48"/>
  <c r="P26" i="48"/>
  <c r="R26" i="48" s="1"/>
  <c r="AC26" i="48" s="1"/>
  <c r="I28" i="48"/>
  <c r="K16" i="48"/>
  <c r="K29" i="48" l="1"/>
  <c r="P16" i="48"/>
  <c r="K28" i="48"/>
  <c r="P29" i="48" l="1"/>
  <c r="P28" i="48"/>
  <c r="R16" i="48"/>
  <c r="R28" i="48" l="1"/>
  <c r="AC16" i="48"/>
  <c r="AC28" i="48" l="1"/>
  <c r="L35" i="7"/>
  <c r="K35" i="7"/>
  <c r="J35" i="7"/>
  <c r="I35" i="7" l="1"/>
  <c r="H35" i="7"/>
  <c r="G35" i="7" l="1"/>
  <c r="F35" i="7" l="1"/>
  <c r="E35" i="7"/>
  <c r="D35" i="7"/>
  <c r="M28" i="4" l="1"/>
  <c r="L28" i="4"/>
  <c r="K28" i="4"/>
  <c r="J28" i="4"/>
  <c r="I28" i="4"/>
  <c r="H28" i="4"/>
  <c r="G28" i="4"/>
  <c r="F28" i="4"/>
  <c r="E28" i="4"/>
  <c r="D28" i="4"/>
  <c r="C28" i="4"/>
  <c r="B28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28" i="4" l="1"/>
  <c r="N30" i="4"/>
</calcChain>
</file>

<file path=xl/sharedStrings.xml><?xml version="1.0" encoding="utf-8"?>
<sst xmlns="http://schemas.openxmlformats.org/spreadsheetml/2006/main" count="2348" uniqueCount="364">
  <si>
    <t>(AT THE GREATER OF $5 OR 1.5%)</t>
  </si>
  <si>
    <t>*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</si>
  <si>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</si>
  <si>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</si>
  <si>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</si>
  <si>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</si>
  <si>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</si>
  <si>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</si>
  <si>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</si>
  <si>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</si>
  <si>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</si>
  <si>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</si>
  <si>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</si>
  <si>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</si>
  <si>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</si>
  <si>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</si>
  <si>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D=B/A</t>
  </si>
  <si>
    <t>E= C*D</t>
  </si>
  <si>
    <t>G = E*F</t>
  </si>
  <si>
    <t>H = G * $5</t>
  </si>
  <si>
    <t>K = I/J</t>
  </si>
  <si>
    <t>M = K*L</t>
  </si>
  <si>
    <t>N = H + M</t>
  </si>
  <si>
    <t>Forecasted Retail Customer Base
Jan 17 - Dec 17</t>
  </si>
  <si>
    <t>Forecast - LPC Counts
Jan 17 - Dec 17</t>
  </si>
  <si>
    <t xml:space="preserve">ACTUAL
% of Total LPC Counts = $5 </t>
  </si>
  <si>
    <t>Forecast
% of Total LPC Counts = $5 
Jan 17 - Dec 17</t>
  </si>
  <si>
    <t>Forecast
Revenues from $5 Population 
Jan 17 - Dec 17</t>
  </si>
  <si>
    <t>ACTUAL
Revenues from 
&gt; $5 Population</t>
  </si>
  <si>
    <t xml:space="preserve">ACTUAL
% &gt; $5
Revenues </t>
  </si>
  <si>
    <t>Forecast Revenues from
 &gt;$5 Population Jan 17 - Dec 17</t>
  </si>
  <si>
    <t>Total Revised Revenues Derived from LPC's</t>
  </si>
  <si>
    <t>ACTUAL % of Customers Assessed LPCs</t>
  </si>
  <si>
    <t>ACTUAL Retail Customer Base</t>
  </si>
  <si>
    <t xml:space="preserve">ACTUAL LPC Counts 
</t>
  </si>
  <si>
    <t>Comparative FERC - 2014 Operating Revenues (SAP B/W)</t>
  </si>
  <si>
    <t/>
  </si>
  <si>
    <t>Time: Fiscal year/period</t>
  </si>
  <si>
    <t>001/2014</t>
  </si>
  <si>
    <t>002/2014</t>
  </si>
  <si>
    <t>003/2014</t>
  </si>
  <si>
    <t>004/2014</t>
  </si>
  <si>
    <t>005/2014</t>
  </si>
  <si>
    <t>006/2014</t>
  </si>
  <si>
    <t>007/2014</t>
  </si>
  <si>
    <t>008/2014</t>
  </si>
  <si>
    <t>009/2014</t>
  </si>
  <si>
    <t>010/2014</t>
  </si>
  <si>
    <t>011/2014</t>
  </si>
  <si>
    <t>012/2014</t>
  </si>
  <si>
    <t>Account: Regulatory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</si>
  <si>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</si>
  <si>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</si>
  <si>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</si>
  <si>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</si>
  <si>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</si>
  <si>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</si>
  <si>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</si>
  <si>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</si>
  <si>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</si>
  <si>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</si>
  <si>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</si>
  <si>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</si>
  <si>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TOTAL</t>
  </si>
  <si>
    <t>440-Residential</t>
  </si>
  <si>
    <t>442-Commercial</t>
  </si>
  <si>
    <t>442-Industrial</t>
  </si>
  <si>
    <t>444-Public Street &amp;</t>
  </si>
  <si>
    <t>445-Other Sales Publ</t>
  </si>
  <si>
    <t>446-Railroads/Railwa</t>
  </si>
  <si>
    <t>447-Sales For Resale</t>
  </si>
  <si>
    <t>449-Provision for Ra</t>
  </si>
  <si>
    <t>Sales of Electicity</t>
  </si>
  <si>
    <t>447-Interchange Powe</t>
  </si>
  <si>
    <t>Total Sales of Elect</t>
  </si>
  <si>
    <t>454-Rent From Electr</t>
  </si>
  <si>
    <t>451-Miscellaneous Se</t>
  </si>
  <si>
    <t>450-Forfeited Discou</t>
  </si>
  <si>
    <t>456-Deferred Revenue</t>
  </si>
  <si>
    <t>456-Unbilled Revenue</t>
  </si>
  <si>
    <t>456-Other Misc Serv</t>
  </si>
  <si>
    <t>Other Operating Reve</t>
  </si>
  <si>
    <t>Operating Revenues</t>
  </si>
  <si>
    <t>Electricity Sales (Excluding Sale For Resale)</t>
  </si>
  <si>
    <t>Table</t>
  </si>
  <si>
    <t>ACTUAL
Total Operating Revenues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</si>
  <si>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</si>
  <si>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</si>
  <si>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</si>
  <si>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</si>
  <si>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</si>
  <si>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</si>
  <si>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</si>
  <si>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</si>
  <si>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</si>
  <si>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</si>
  <si>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</si>
  <si>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</si>
  <si>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Year 2017</t>
  </si>
  <si>
    <t>J:[System Sales (kWh) - from Revenue Forecast]</t>
  </si>
  <si>
    <t>Forecasted 
Operating
 Revenues
Jan 17 - Dec 17</t>
  </si>
  <si>
    <t>Comparative FERC-Operating Revenues (A/S)</t>
  </si>
  <si>
    <t xml:space="preserve"> </t>
  </si>
  <si>
    <t>001/2015</t>
  </si>
  <si>
    <t>002/2015</t>
  </si>
  <si>
    <t>003/2015</t>
  </si>
  <si>
    <t>JAN 2015</t>
  </si>
  <si>
    <t>FEB 2015</t>
  </si>
  <si>
    <t>MAR 2015</t>
  </si>
  <si>
    <t>Excluding Sales for Resale</t>
  </si>
  <si>
    <t>Data Source Reference:</t>
  </si>
  <si>
    <t xml:space="preserve">A) </t>
  </si>
  <si>
    <t>B)</t>
  </si>
  <si>
    <t>C)</t>
  </si>
  <si>
    <t xml:space="preserve">L) </t>
  </si>
  <si>
    <t xml:space="preserve">Customer Base Forecast (2017) provided by Corporate Finance (R. Feldman e-mail dated 1/06/2015).  </t>
  </si>
  <si>
    <t>F)</t>
  </si>
  <si>
    <t>I)</t>
  </si>
  <si>
    <t>J)</t>
  </si>
  <si>
    <t>2017 operating revenue forecast is based on most recent  revenue forecast received by email on February 6, 2015 from Bedru Fetto.</t>
  </si>
  <si>
    <t>Year</t>
  </si>
  <si>
    <t>004/2015</t>
  </si>
  <si>
    <t>APR 2015</t>
  </si>
  <si>
    <t>Month</t>
  </si>
  <si>
    <t>DEBITS - Bus_CD 600</t>
  </si>
  <si>
    <t>CARP's - Bus_CD 600</t>
  </si>
  <si>
    <t>LPC GROUP</t>
  </si>
  <si>
    <t>Sum</t>
  </si>
  <si>
    <t>A_0-4.99</t>
  </si>
  <si>
    <t>B_5</t>
  </si>
  <si>
    <t>C_5.01-5.99</t>
  </si>
  <si>
    <t>D_6</t>
  </si>
  <si>
    <t>E_6.01-6.99</t>
  </si>
  <si>
    <t>F_7</t>
  </si>
  <si>
    <t>G_7.01-7.99</t>
  </si>
  <si>
    <t>H_8</t>
  </si>
  <si>
    <t>I_8.01-8.99</t>
  </si>
  <si>
    <t>J_9</t>
  </si>
  <si>
    <t>K_9.01-9.99</t>
  </si>
  <si>
    <t>L_10</t>
  </si>
  <si>
    <t>M_10.01+</t>
  </si>
  <si>
    <t>Period Total:</t>
  </si>
  <si>
    <t>Uncarped Summary</t>
  </si>
  <si>
    <t>Carped Summary</t>
  </si>
  <si>
    <t>@</t>
  </si>
  <si>
    <t>0-4.99</t>
  </si>
  <si>
    <t>5.01+</t>
  </si>
  <si>
    <t>Total Adjusted</t>
  </si>
  <si>
    <t>6.01+</t>
  </si>
  <si>
    <t>7.01+</t>
  </si>
  <si>
    <t>8.01+</t>
  </si>
  <si>
    <t>9.01+</t>
  </si>
  <si>
    <t>10.01+</t>
  </si>
  <si>
    <t>Debits NET of CARP's - Bus_CD 600</t>
  </si>
  <si>
    <t>&gt;$6 Revenue</t>
  </si>
  <si>
    <t>&gt;$7 Revenue</t>
  </si>
  <si>
    <t>&gt;$8 Revenue</t>
  </si>
  <si>
    <t>&gt;$9 Revenue</t>
  </si>
  <si>
    <t>&gt;$10 Revenue</t>
  </si>
  <si>
    <t>&gt;$6 Revenues</t>
  </si>
  <si>
    <t>August-2014 Adjusted for the minimum of:</t>
  </si>
  <si>
    <t>September-2014 Adjusted for the minimum of:</t>
  </si>
  <si>
    <t>Historical LPC Data: October-2014</t>
  </si>
  <si>
    <t>October-2014 Adjusted for the minimum of:</t>
  </si>
  <si>
    <t>Historical LPC Data: November-2014</t>
  </si>
  <si>
    <t>November-2014 Adjusted for the minimum of:</t>
  </si>
  <si>
    <t>Historical LPC Data: December-2014</t>
  </si>
  <si>
    <t>December-2014 Adjusted for the minimum of:</t>
  </si>
  <si>
    <t>Historical LPC Data: January-2015</t>
  </si>
  <si>
    <t>January-2015 Adjusted for the minimum of:</t>
  </si>
  <si>
    <t>Historical LPC Data: February-2015</t>
  </si>
  <si>
    <t>February-2015 Adjusted for the minimum of:</t>
  </si>
  <si>
    <t>Historical LPC Data: March-2015</t>
  </si>
  <si>
    <t>March-2015 Adjusted for the minimum of:</t>
  </si>
  <si>
    <t>Historical LPC Data: April-2015</t>
  </si>
  <si>
    <t>April-2015 Adjusted for the minimum of:</t>
  </si>
  <si>
    <t>Historical LPC Data: May-2015</t>
  </si>
  <si>
    <t>May-2015 Adjusted for the minimum of:</t>
  </si>
  <si>
    <t>Historical LPC Data: June-2015</t>
  </si>
  <si>
    <t>June-2015 Adjusted for the minimum of:</t>
  </si>
  <si>
    <t>Historical LPC Data: July-2015</t>
  </si>
  <si>
    <t>July-2015 Adjusted for the minimum of:</t>
  </si>
  <si>
    <t>005/2015</t>
  </si>
  <si>
    <t>MAY 2015</t>
  </si>
  <si>
    <t>006/2015</t>
  </si>
  <si>
    <t>007/2015</t>
  </si>
  <si>
    <t>JUL 2015</t>
  </si>
  <si>
    <t>JUN 2015</t>
  </si>
  <si>
    <t xml:space="preserve">ACTUAL
LPC Counts = $5 </t>
  </si>
  <si>
    <t>Totals</t>
  </si>
  <si>
    <r>
      <rPr>
        <b/>
        <sz val="10"/>
        <color theme="3"/>
        <rFont val="Arial"/>
        <family val="2"/>
      </rPr>
      <t>Average</t>
    </r>
    <r>
      <rPr>
        <b/>
        <sz val="10"/>
        <color indexed="8"/>
        <rFont val="Arial"/>
        <family val="2"/>
      </rPr>
      <t>/Totals</t>
    </r>
  </si>
  <si>
    <t>Actual 2014 &amp; 2015 LPC Counts were obtained from Debit_Facttable located in MDW and LPC Table located in CSAR queries</t>
  </si>
  <si>
    <t>Actual Customer Base for 2014 &amp; 2015 was obtained from the F &amp; O Statistics of Revenues, Customers and Sales.</t>
  </si>
  <si>
    <t xml:space="preserve">Actual for LPC =$5 count is obtained from Debit_Facttable located in MDW and LPC Table located in CSAR queries. </t>
  </si>
  <si>
    <t>Actual for &gt; $5 count is obtained from Debit_Facttable located in MDW and LPC Table located in CSAR queries.</t>
  </si>
  <si>
    <t>Actual 2014 &amp; 2015 Revenues were obtained from the Comparative FERC Operating Revenues Report from SAP.</t>
  </si>
  <si>
    <t>O)</t>
  </si>
  <si>
    <t>2017 Budget was obtained from UI Planner.</t>
  </si>
  <si>
    <t>Historical LPC Data: August-2015</t>
  </si>
  <si>
    <t>August-2015 Adjusted for the minimum of:</t>
  </si>
  <si>
    <t>Historical LPC Data: September-2015</t>
  </si>
  <si>
    <t>September-2015 Adjusted for the minimum of:</t>
  </si>
  <si>
    <t>008/2015</t>
  </si>
  <si>
    <t>AUG 2015</t>
  </si>
  <si>
    <t>009/2015</t>
  </si>
  <si>
    <t>SEP 2015</t>
  </si>
  <si>
    <t>PROPOSED CHARGES - LATE PAYMENT CHARGES  BUDGET:  2017</t>
  </si>
  <si>
    <t>BASE -  OCTOBER 2014 - SEPTEMBER 2015 ACTUALS</t>
  </si>
  <si>
    <t>Commercial </t>
  </si>
  <si>
    <t>Industrial </t>
  </si>
  <si>
    <t>Metro </t>
  </si>
  <si>
    <t>Other Retail </t>
  </si>
  <si>
    <t>Resale </t>
  </si>
  <si>
    <t>Residential </t>
  </si>
  <si>
    <t>Street Lighting </t>
  </si>
  <si>
    <t>Revenue Class Total </t>
  </si>
  <si>
    <t>Resale</t>
  </si>
  <si>
    <t xml:space="preserve">Residential </t>
  </si>
  <si>
    <t xml:space="preserve">Commercial </t>
  </si>
  <si>
    <t xml:space="preserve">Industrial </t>
  </si>
  <si>
    <t xml:space="preserve">Street &amp; Highway </t>
  </si>
  <si>
    <t>Other</t>
  </si>
  <si>
    <t>Metro</t>
  </si>
  <si>
    <t xml:space="preserve">Total </t>
  </si>
  <si>
    <t>Net of Resale</t>
  </si>
  <si>
    <t>FPLM: 2016 Rate Case v2</t>
  </si>
  <si>
    <t>E:[Revenue Class]</t>
  </si>
  <si>
    <t>Commercial</t>
  </si>
  <si>
    <t>F:[Revenue Class = Residential]</t>
  </si>
  <si>
    <t>Residential</t>
  </si>
  <si>
    <t>G:[Revenue Class = Commercial]</t>
  </si>
  <si>
    <t>H:[Base Revenue, Price and Sales]</t>
  </si>
  <si>
    <t>I:[Base Revenues - from Revenue Forecast]</t>
  </si>
  <si>
    <t>K:[Base Price ($ per kWh) - from Revenue Forecast]</t>
  </si>
  <si>
    <t xml:space="preserve">          N:[System Sales (kWh) - from Revenue Forecast]</t>
  </si>
  <si>
    <t xml:space="preserve">          O:[Base Price ($ per kWh) - from Revenue Forecast]</t>
  </si>
  <si>
    <t xml:space="preserve">          Q:[Wholesale Sales (kWh) - from BU input]</t>
  </si>
  <si>
    <t xml:space="preserve">          R:[Wholesale Base Revenues - from BU input - 9447001 - 135 Wholesale]</t>
  </si>
  <si>
    <t xml:space="preserve">          S:[Wholesale Base Revenues - from BU input - 9447001 - 244: Lee County]</t>
  </si>
  <si>
    <t xml:space="preserve">          T:[Wholesale Base Revenues - from BU input - 9447001 - 245: FKEC]</t>
  </si>
  <si>
    <t xml:space="preserve">          U:[Wholesale Base Revenues - from BU input - 9447001 - 246: Wauchula]</t>
  </si>
  <si>
    <t xml:space="preserve">          V:[Wholesale Base Revenues - from BU input - 9447001 - 247: Blountstown]</t>
  </si>
  <si>
    <t xml:space="preserve">          W:[Wholesale Base Revenues - from BU input - 9447001 - 249: Winter Park]</t>
  </si>
  <si>
    <t xml:space="preserve">          X:[Wholesale Base Revenues - from BU input - 9447001 - 250: New Smyrna]</t>
  </si>
  <si>
    <t xml:space="preserve">          Y:[Wholesale Base Revenues - from BU input - 9447001 - 251: Homestead]</t>
  </si>
  <si>
    <t xml:space="preserve">          Z:[Wholesale Base Revenues - from BU input - 9447001 - 252: Quincy]</t>
  </si>
  <si>
    <t xml:space="preserve">          AA:[Wholesale Base Revenues - from BU input - Total less SECI]</t>
  </si>
  <si>
    <t xml:space="preserve">          AB:[Wholesale Base Revenues - from BU input - 9447x01 (SECI)]</t>
  </si>
  <si>
    <t xml:space="preserve">          AC:[Wholesale Base Revenues - from BU input - Total]</t>
  </si>
  <si>
    <t xml:space="preserve">          AD:[Wholesale Base Revenues - from BU input - 9447001 - Previous]</t>
  </si>
  <si>
    <t xml:space="preserve">          AE:[Wholesale Base Revenues - from BU input - 9447x01 (SECI) - Previous]</t>
  </si>
  <si>
    <t xml:space="preserve">          AF:[Wholesale Base Revenues - from BU input - Total Previous]</t>
  </si>
  <si>
    <t xml:space="preserve">          AG:[Base Price ($ per kWh) - calculated from BU input]</t>
  </si>
  <si>
    <t xml:space="preserve">          AH:[Wholesale Sales (kWh) - calculated - less Seminole]</t>
  </si>
  <si>
    <t xml:space="preserve">     AJ:[Add: Adjustments]</t>
  </si>
  <si>
    <t xml:space="preserve">     AK:[Base Price ($ per kWh) - Adjustment]</t>
  </si>
  <si>
    <t xml:space="preserve">     AL:[System Sales (kWh) - Adjustment]</t>
  </si>
  <si>
    <t xml:space="preserve">     AN:[Base Price ($ per kWh) - Input]</t>
  </si>
  <si>
    <t xml:space="preserve">     AO:[System Sales (kWh) - Input]</t>
  </si>
  <si>
    <t>AQ:[]</t>
  </si>
  <si>
    <t>AR:[Base Price ($ per kWh)]</t>
  </si>
  <si>
    <t>AS:[System Sales (kWh)]</t>
  </si>
  <si>
    <t>AT:[]</t>
  </si>
  <si>
    <t>AU:[GRT Rate]</t>
  </si>
  <si>
    <t>AV:[RAF Rate]</t>
  </si>
  <si>
    <t>AW:[]</t>
  </si>
  <si>
    <t>AX:[]</t>
  </si>
  <si>
    <t>AY:[Sales Revenue Rates:]</t>
  </si>
  <si>
    <t xml:space="preserve">     AZ:[Base Energy Rate - Existing]</t>
  </si>
  <si>
    <t xml:space="preserve">     BA:[GBRA Rate Increase]</t>
  </si>
  <si>
    <t xml:space="preserve">     BB:[Base Energy Rate - Change]</t>
  </si>
  <si>
    <t xml:space="preserve">     BD:[Retail Fuel]</t>
  </si>
  <si>
    <t xml:space="preserve">     BE:[Conservation]</t>
  </si>
  <si>
    <t xml:space="preserve">     BF:[Environmental]</t>
  </si>
  <si>
    <t xml:space="preserve">     BG:[Capacity]</t>
  </si>
  <si>
    <t xml:space="preserve">     BH:[Capacity - WC3 Adj Factor]</t>
  </si>
  <si>
    <t xml:space="preserve">     BI:[Nuclear]</t>
  </si>
  <si>
    <t xml:space="preserve">     BJ:[Storm Fund]</t>
  </si>
  <si>
    <t xml:space="preserve">     BK:[Franchise Rate]</t>
  </si>
  <si>
    <t xml:space="preserve">     BL:[GRT Rate]</t>
  </si>
  <si>
    <t xml:space="preserve">     BN:[Wholesale Fuel]</t>
  </si>
  <si>
    <t>BP:[]</t>
  </si>
  <si>
    <t>BQ:[Sales Revenue]</t>
  </si>
  <si>
    <t xml:space="preserve">          BS:[Base Energy Revenue - Existing]</t>
  </si>
  <si>
    <t xml:space="preserve">          BV:[Base Energy Revenue - Seminole - Wholesale]</t>
  </si>
  <si>
    <t xml:space="preserve">     BX:[GBRA Revenue]</t>
  </si>
  <si>
    <t xml:space="preserve">     BY:[Base Energy Revenue - Change]</t>
  </si>
  <si>
    <t xml:space="preserve">     BZ:[Other Base Revenue]</t>
  </si>
  <si>
    <t xml:space="preserve">          CA:[Total Base Revenue]</t>
  </si>
  <si>
    <t xml:space="preserve">     CB:[Retail Fuel]</t>
  </si>
  <si>
    <t xml:space="preserve">     CC:[Wholesale Fuel]</t>
  </si>
  <si>
    <t xml:space="preserve">     CD:[Conservation]</t>
  </si>
  <si>
    <t xml:space="preserve">     CE:[CILC Credit from Other Revenue]</t>
  </si>
  <si>
    <t xml:space="preserve">     CF:[Load Control Credits from Conservation Clause]</t>
  </si>
  <si>
    <t xml:space="preserve">          CL:[Less:  Load Control Credits]</t>
  </si>
  <si>
    <t xml:space="preserve">     CM:[Conservation (Net)]</t>
  </si>
  <si>
    <t xml:space="preserve">     CN:[Environmental]</t>
  </si>
  <si>
    <t xml:space="preserve">     CO:[Capacity]</t>
  </si>
  <si>
    <t xml:space="preserve">     CP:[Nuclear]</t>
  </si>
  <si>
    <t xml:space="preserve">     CQ:[Storm Fund]</t>
  </si>
  <si>
    <t xml:space="preserve">     CR:[Total Revenue Before Taxes]</t>
  </si>
  <si>
    <t>CS:[]</t>
  </si>
  <si>
    <t xml:space="preserve">     CT:[Franchise Revenues]</t>
  </si>
  <si>
    <t xml:space="preserve">     CU:[GRT Revenue]</t>
  </si>
  <si>
    <t>CV:[]</t>
  </si>
  <si>
    <t xml:space="preserve">     CW:[Total Sales Revenue]</t>
  </si>
  <si>
    <t>CX:[]</t>
  </si>
  <si>
    <t>CY:[Embedded Revenue Taxes:]</t>
  </si>
  <si>
    <t xml:space="preserve">          DA:[Gross Receipts Tax]</t>
  </si>
  <si>
    <t xml:space="preserve">          DB:[RAF Tax]</t>
  </si>
  <si>
    <t xml:space="preserve">          DD:[Total Embedded Tax]</t>
  </si>
  <si>
    <t>DE:[]</t>
  </si>
  <si>
    <t>DF:[Average Revenue / kWh]</t>
  </si>
  <si>
    <t>DG:[]</t>
  </si>
  <si>
    <t>DH:[WC3 Revenue Offset]</t>
  </si>
  <si>
    <t>DI:[WCEC3 Revenues Included in Base - xfered from Capacity]</t>
  </si>
  <si>
    <t>DJ:[WCEC3 Revenues only apply to Commercial]</t>
  </si>
  <si>
    <t>DK:[Current Entity]</t>
  </si>
  <si>
    <t>DL:[Entity ID = Commercial]</t>
  </si>
  <si>
    <t>DN:[WCEC3 Revenues]</t>
  </si>
  <si>
    <t>DO:[Current Date]</t>
  </si>
  <si>
    <t xml:space="preserve">  </t>
  </si>
  <si>
    <t>Jan 2017</t>
  </si>
  <si>
    <t>Feb 2017</t>
  </si>
  <si>
    <t>Mar 2017</t>
  </si>
  <si>
    <t>Apr 2017</t>
  </si>
  <si>
    <t>May 2017</t>
  </si>
  <si>
    <t>Jun 2017</t>
  </si>
  <si>
    <t>Jul 2017</t>
  </si>
  <si>
    <t>Aug 2017</t>
  </si>
  <si>
    <t>Sep 2017</t>
  </si>
  <si>
    <t>Oct 2017</t>
  </si>
  <si>
    <t>Nov 2017</t>
  </si>
  <si>
    <t>Dec 2017</t>
  </si>
  <si>
    <t>DP:[WCEC3 Rev Start Date]</t>
  </si>
  <si>
    <t>DQ:[WCEC3 Rev End Date]</t>
  </si>
  <si>
    <t>DS:[WCEC3 Revenues Included in Base]</t>
  </si>
  <si>
    <t>DZ:[]</t>
  </si>
  <si>
    <t>EA:[]</t>
  </si>
  <si>
    <t>Industrial</t>
  </si>
  <si>
    <t>Other Retail</t>
  </si>
  <si>
    <t xml:space="preserve">          BU:[Base Energy Revenue - Existing - Wholesale]</t>
  </si>
  <si>
    <t>Street Lighting</t>
  </si>
  <si>
    <t>CPR Amort Remaining Life</t>
  </si>
  <si>
    <t>Sale for Resale Amount</t>
  </si>
  <si>
    <t>Net Total Revenue</t>
  </si>
  <si>
    <t>OPC 015129</t>
  </si>
  <si>
    <t>FPL RC-16</t>
  </si>
  <si>
    <t>OPC 015130</t>
  </si>
  <si>
    <t>OPC 015131</t>
  </si>
  <si>
    <t>OPC 015132</t>
  </si>
  <si>
    <t>OPC 015133</t>
  </si>
  <si>
    <t>OPC 015134</t>
  </si>
  <si>
    <t>OPC 015135</t>
  </si>
  <si>
    <t>OPC 015136</t>
  </si>
  <si>
    <t>OPC 015137</t>
  </si>
  <si>
    <t>OPC 015138</t>
  </si>
  <si>
    <t>OPC 015139</t>
  </si>
  <si>
    <t>OPC 015140</t>
  </si>
  <si>
    <t>OPC 015141</t>
  </si>
  <si>
    <t>OPC 015142</t>
  </si>
  <si>
    <t>OPC 015143</t>
  </si>
  <si>
    <t>OPC 015144</t>
  </si>
  <si>
    <t>OPC 015145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</si>
</sst>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-409]mmm\-yy;@"/>
    <numFmt numFmtId="167" formatCode="_(* #,##0_);_(* \(#,##0\);_(* &quot;-&quot;??_);_(@_)"/>
    <numFmt numFmtId="168" formatCode="0.000000"/>
    <numFmt numFmtId="169" formatCode="\$\ #,##0.00\ ;\$\ &quot;(&quot;#,##0.00&quot;)&quot;"/>
    <numFmt numFmtId="170" formatCode="_-* #,##0.00\ _D_M_-;\-* #,##0.00\ _D_M_-;_-* &quot;-&quot;??\ _D_M_-;_-@_-"/>
    <numFmt numFmtId="171" formatCode="\$\ #,##0\ ;\$\ &quot;(&quot;#,##0&quot;)&quot;"/>
    <numFmt numFmtId="172" formatCode="#,##0_);[Red]\(#,##0\);&quot; &quot;"/>
    <numFmt numFmtId="173" formatCode="#,##0.0000_);[Red]\(#,##0.0000\);&quot; &quot;"/>
    <numFmt numFmtId="174" formatCode="_-* #,##0.00\ &quot;DM&quot;_-;\-* #,##0.00\ &quot;DM&quot;_-;_-* &quot;-&quot;??\ &quot;DM&quot;_-;_-@_-"/>
    <numFmt numFmtId="175" formatCode="#,##0.00%"/>
    <numFmt numFmtId="176" formatCode="hh:mm\ AM/PM_)"/>
    <numFmt numFmtId="177" formatCode="dd\-mmm_)"/>
    <numFmt numFmtId="178" formatCode="_(&quot;$&quot;* #,##0.0000_);_(&quot;$&quot;* \(#,##0.0000\);_(&quot;$&quot;* &quot;-&quot;????_);_(@_)"/>
    <numFmt numFmtId="179" formatCode="hh:mm_)"/>
    <numFmt numFmtId="180" formatCode="0.000_)"/>
    <numFmt numFmtId="181" formatCode="mmm\-yy_)"/>
    <numFmt numFmtId="182" formatCode="_(&quot;$&quot;* #,##0.00000_);_(&quot;$&quot;* \(#,##0.00000\);_(&quot;$&quot;* &quot;-&quot;?????_);_(@_)"/>
    <numFmt numFmtId="183" formatCode="#,##0.0\ ;[Red]\(#,##0.0\)"/>
    <numFmt numFmtId="184" formatCode="0.00000000%"/>
    <numFmt numFmtId="185" formatCode="#,##0.0_);\(#,##0.0\)"/>
    <numFmt numFmtId="186" formatCode="#,##0.000_);\(#,##0.000\)"/>
    <numFmt numFmtId="187" formatCode="&quot;$&quot;#,##0.000_);\(&quot;$&quot;#,##0.000\)"/>
    <numFmt numFmtId="188" formatCode="_([$€-2]* #,##0.00_);_([$€-2]* \(#,##0.00\);_([$€-2]* &quot;-&quot;??_)"/>
    <numFmt numFmtId="189" formatCode="_-* #,##0.0_-;\-* #,##0.0_-;_-* &quot;-&quot;??_-;_-@_-"/>
    <numFmt numFmtId="190" formatCode="#,##0.00&quot; $&quot;;\-#,##0.00&quot; $&quot;"/>
    <numFmt numFmtId="191" formatCode=";;;"/>
    <numFmt numFmtId="192" formatCode="_(* #,##0.000000000000000000000000_);_(* \(#,##0.000000000000000000000000\);_(* &quot;-&quot;??_);_(@_)"/>
    <numFmt numFmtId="193" formatCode="mmm"/>
    <numFmt numFmtId="194" formatCode="0.00_)"/>
    <numFmt numFmtId="195" formatCode="#,##0;\(#,##0\)"/>
    <numFmt numFmtId="196" formatCode="_(* #,##0.0000000000000000000000000_);_(* \(#,##0.0000000000000000000000000\);_(* &quot;-&quot;??_);_(@_)"/>
    <numFmt numFmtId="197" formatCode="#,##0.000000000"/>
    <numFmt numFmtId="198" formatCode="_(* #,##0.00000000000000000000000000_);_(* \(#,##0.00000000000000000000000000\);_(* &quot;-&quot;??_);_(@_)"/>
    <numFmt numFmtId="199" formatCode="_(&quot;$&quot;* #,##0.000_);_(&quot;$&quot;* \(#,##0.000\);_(&quot;$&quot;* &quot;-&quot;???_);_(@_)"/>
    <numFmt numFmtId="200" formatCode="yyyy"/>
    <numFmt numFmtId="201" formatCode="#,##0.00%_);[Red]\(#,##0.00%\);&quot; &quot;"/>
    <numFmt numFmtId="202" formatCode="#,##0.00000_);[Red]\(#,##0.00000\);&quot; &quot;"/>
    <numFmt numFmtId="203" formatCode="#,##0.000000_);[Red]\(#,##0.000000\);&quot; &quot;"/>
  </numFmts>
  <fonts count="1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indexed="62"/>
      <name val="Arial"/>
      <family val="2"/>
    </font>
    <font>
      <sz val="11"/>
      <color indexed="62"/>
      <name val="Arial"/>
      <family val="2"/>
    </font>
    <font>
      <sz val="12"/>
      <name val="Arial MT"/>
    </font>
    <font>
      <sz val="11"/>
      <color indexed="8"/>
      <name val="Calibri"/>
      <family val="2"/>
    </font>
    <font>
      <u val="doubleAccounting"/>
      <sz val="10"/>
      <color indexed="12"/>
      <name val="Arial"/>
      <family val="2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MS Sans Serif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0"/>
      <color theme="1"/>
      <name val="Arial"/>
      <family val="2"/>
    </font>
    <font>
      <b/>
      <i/>
      <sz val="14"/>
      <name val="Arial"/>
      <family val="2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11"/>
      <color indexed="36"/>
      <name val="Calibri"/>
      <family val="2"/>
    </font>
    <font>
      <b/>
      <sz val="11"/>
      <color indexed="53"/>
      <name val="Calibri"/>
      <family val="2"/>
    </font>
    <font>
      <b/>
      <sz val="10"/>
      <color indexed="10"/>
      <name val="Calibri"/>
      <family val="2"/>
    </font>
    <font>
      <b/>
      <sz val="11"/>
      <color indexed="53"/>
      <name val="Calibri"/>
      <family val="2"/>
      <scheme val="minor"/>
    </font>
    <font>
      <sz val="11"/>
      <name val="Tms Rmn"/>
      <family val="1"/>
    </font>
    <font>
      <sz val="10"/>
      <name val="Tms Rmn"/>
    </font>
    <font>
      <sz val="11"/>
      <name val="??"/>
    </font>
    <font>
      <i/>
      <sz val="11"/>
      <color indexed="18"/>
      <name val="Calibri"/>
      <family val="2"/>
    </font>
    <font>
      <i/>
      <sz val="10"/>
      <color indexed="23"/>
      <name val="Arial"/>
      <family val="2"/>
    </font>
    <font>
      <sz val="11"/>
      <color indexed="21"/>
      <name val="Calibri"/>
      <family val="2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1"/>
      <color indexed="53"/>
      <name val="Calibri"/>
      <family val="2"/>
    </font>
    <font>
      <sz val="10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14"/>
      <name val="B Times Bold"/>
    </font>
    <font>
      <sz val="19"/>
      <color indexed="48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indexed="63"/>
      <name val="Arial"/>
      <family val="2"/>
    </font>
    <font>
      <b/>
      <sz val="22"/>
      <color theme="3"/>
      <name val="Arial"/>
      <family val="2"/>
    </font>
    <font>
      <sz val="10"/>
      <color theme="3"/>
      <name val="Arial"/>
      <family val="2"/>
    </font>
    <font>
      <b/>
      <sz val="14"/>
      <color theme="3"/>
      <name val="Arial"/>
      <family val="2"/>
    </font>
  </fonts>
  <fills count="1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4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8"/>
      </patternFill>
    </fill>
    <fill>
      <patternFill patternType="solid">
        <fgColor indexed="35"/>
        <bgColor indexed="35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</patternFill>
    </fill>
    <fill>
      <patternFill patternType="solid">
        <fgColor indexed="24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14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8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0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82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4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4" applyNumberFormat="0" applyAlignment="0" applyProtection="0"/>
    <xf numFmtId="0" fontId="19" fillId="22" borderId="5" applyNumberFormat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4" applyNumberFormat="0" applyAlignment="0" applyProtection="0"/>
    <xf numFmtId="0" fontId="27" fillId="0" borderId="9" applyNumberFormat="0" applyFill="0" applyAlignment="0" applyProtection="0"/>
    <xf numFmtId="0" fontId="28" fillId="23" borderId="0" applyNumberFormat="0" applyBorder="0" applyAlignment="0" applyProtection="0"/>
    <xf numFmtId="0" fontId="29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3" fillId="0" borderId="0"/>
    <xf numFmtId="168" fontId="7" fillId="0" borderId="0">
      <alignment horizontal="left" wrapText="1"/>
    </xf>
    <xf numFmtId="0" fontId="7" fillId="0" borderId="0"/>
    <xf numFmtId="0" fontId="2" fillId="0" borderId="0"/>
    <xf numFmtId="0" fontId="3" fillId="0" borderId="0"/>
    <xf numFmtId="0" fontId="7" fillId="0" borderId="0"/>
    <xf numFmtId="168" fontId="2" fillId="0" borderId="0">
      <alignment horizontal="left" wrapText="1"/>
    </xf>
    <xf numFmtId="0" fontId="2" fillId="0" borderId="0"/>
    <xf numFmtId="0" fontId="7" fillId="24" borderId="10" applyNumberFormat="0" applyFont="0" applyAlignment="0" applyProtection="0"/>
    <xf numFmtId="0" fontId="30" fillId="21" borderId="11" applyNumberFormat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5" fillId="23" borderId="12" applyNumberFormat="0" applyProtection="0">
      <alignment vertical="center"/>
    </xf>
    <xf numFmtId="4" fontId="31" fillId="25" borderId="12" applyNumberFormat="0" applyProtection="0">
      <alignment vertical="center"/>
    </xf>
    <xf numFmtId="4" fontId="5" fillId="25" borderId="12" applyNumberFormat="0" applyProtection="0">
      <alignment horizontal="left" vertical="center" indent="1"/>
    </xf>
    <xf numFmtId="0" fontId="5" fillId="25" borderId="12" applyNumberFormat="0" applyProtection="0">
      <alignment horizontal="left" vertical="top" indent="1"/>
    </xf>
    <xf numFmtId="4" fontId="32" fillId="0" borderId="0" applyNumberFormat="0" applyProtection="0">
      <alignment horizontal="left"/>
    </xf>
    <xf numFmtId="4" fontId="3" fillId="4" borderId="12" applyNumberFormat="0" applyProtection="0">
      <alignment horizontal="right" vertical="center"/>
    </xf>
    <xf numFmtId="4" fontId="3" fillId="10" borderId="12" applyNumberFormat="0" applyProtection="0">
      <alignment horizontal="right" vertical="center"/>
    </xf>
    <xf numFmtId="4" fontId="3" fillId="18" borderId="12" applyNumberFormat="0" applyProtection="0">
      <alignment horizontal="right" vertical="center"/>
    </xf>
    <xf numFmtId="4" fontId="3" fillId="12" borderId="12" applyNumberFormat="0" applyProtection="0">
      <alignment horizontal="right" vertical="center"/>
    </xf>
    <xf numFmtId="4" fontId="3" fillId="16" borderId="12" applyNumberFormat="0" applyProtection="0">
      <alignment horizontal="right" vertical="center"/>
    </xf>
    <xf numFmtId="4" fontId="3" fillId="20" borderId="12" applyNumberFormat="0" applyProtection="0">
      <alignment horizontal="right" vertical="center"/>
    </xf>
    <xf numFmtId="4" fontId="3" fillId="19" borderId="12" applyNumberFormat="0" applyProtection="0">
      <alignment horizontal="right" vertical="center"/>
    </xf>
    <xf numFmtId="4" fontId="3" fillId="26" borderId="12" applyNumberFormat="0" applyProtection="0">
      <alignment horizontal="right" vertical="center"/>
    </xf>
    <xf numFmtId="4" fontId="3" fillId="11" borderId="12" applyNumberFormat="0" applyProtection="0">
      <alignment horizontal="right" vertical="center"/>
    </xf>
    <xf numFmtId="4" fontId="5" fillId="27" borderId="13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3" fillId="28" borderId="0" applyNumberFormat="0" applyProtection="0">
      <alignment horizontal="left" vertical="center" indent="1"/>
    </xf>
    <xf numFmtId="4" fontId="3" fillId="29" borderId="12" applyNumberFormat="0" applyProtection="0">
      <alignment horizontal="right" vertical="center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0" fontId="6" fillId="28" borderId="12" applyNumberFormat="0" applyProtection="0">
      <alignment horizontal="left" vertical="center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1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168" fontId="7" fillId="0" borderId="0">
      <alignment horizontal="left" wrapText="1"/>
    </xf>
    <xf numFmtId="4" fontId="3" fillId="33" borderId="12" applyNumberFormat="0" applyProtection="0">
      <alignment vertical="center"/>
    </xf>
    <xf numFmtId="4" fontId="34" fillId="33" borderId="12" applyNumberFormat="0" applyProtection="0">
      <alignment vertical="center"/>
    </xf>
    <xf numFmtId="4" fontId="3" fillId="33" borderId="12" applyNumberFormat="0" applyProtection="0">
      <alignment horizontal="left" vertical="center" indent="1"/>
    </xf>
    <xf numFmtId="0" fontId="3" fillId="33" borderId="12" applyNumberFormat="0" applyProtection="0">
      <alignment horizontal="left" vertical="top" indent="1"/>
    </xf>
    <xf numFmtId="4" fontId="3" fillId="0" borderId="0" applyNumberFormat="0" applyProtection="0">
      <alignment horizontal="right"/>
    </xf>
    <xf numFmtId="4" fontId="5" fillId="0" borderId="14" applyNumberFormat="0" applyProtection="0">
      <alignment horizontal="right" vertical="center"/>
    </xf>
    <xf numFmtId="4" fontId="5" fillId="0" borderId="0" applyNumberFormat="0" applyProtection="0">
      <alignment horizontal="left" vertical="center" wrapText="1" indent="1"/>
    </xf>
    <xf numFmtId="0" fontId="32" fillId="0" borderId="0" applyNumberFormat="0" applyProtection="0">
      <alignment horizontal="center" wrapText="1"/>
    </xf>
    <xf numFmtId="4" fontId="35" fillId="0" borderId="0" applyNumberFormat="0" applyProtection="0">
      <alignment horizontal="left"/>
    </xf>
    <xf numFmtId="4" fontId="36" fillId="0" borderId="0" applyNumberFormat="0" applyProtection="0">
      <alignment horizontal="right"/>
    </xf>
    <xf numFmtId="4" fontId="36" fillId="0" borderId="0" applyNumberFormat="0" applyProtection="0">
      <alignment horizontal="right"/>
    </xf>
    <xf numFmtId="0" fontId="37" fillId="32" borderId="0"/>
    <xf numFmtId="0" fontId="37" fillId="34" borderId="0"/>
    <xf numFmtId="168" fontId="2" fillId="0" borderId="0">
      <alignment horizontal="left" wrapText="1"/>
    </xf>
    <xf numFmtId="0" fontId="38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57" fillId="66" borderId="0"/>
    <xf numFmtId="4" fontId="57" fillId="15" borderId="27" applyNumberFormat="0" applyProtection="0">
      <alignment horizontal="left" vertical="center" indent="1"/>
    </xf>
    <xf numFmtId="4" fontId="57" fillId="15" borderId="27" applyNumberFormat="0" applyProtection="0">
      <alignment horizontal="left" vertical="center" indent="1"/>
    </xf>
    <xf numFmtId="0" fontId="57" fillId="68" borderId="27" applyNumberFormat="0" applyProtection="0">
      <alignment horizontal="left" vertical="center" indent="1"/>
    </xf>
    <xf numFmtId="4" fontId="57" fillId="0" borderId="27" applyNumberFormat="0" applyProtection="0">
      <alignment horizontal="right" vertical="center"/>
    </xf>
    <xf numFmtId="0" fontId="57" fillId="9" borderId="27" applyNumberFormat="0" applyProtection="0">
      <alignment horizontal="left" vertical="center" indent="1"/>
    </xf>
    <xf numFmtId="0" fontId="57" fillId="69" borderId="27" applyNumberFormat="0" applyProtection="0">
      <alignment horizontal="left" vertical="center" indent="1"/>
    </xf>
    <xf numFmtId="0" fontId="57" fillId="21" borderId="27" applyNumberFormat="0" applyProtection="0">
      <alignment horizontal="left" vertical="center" indent="1"/>
    </xf>
    <xf numFmtId="0" fontId="11" fillId="70" borderId="0" applyNumberFormat="0" applyBorder="0" applyAlignment="0" applyProtection="0"/>
    <xf numFmtId="0" fontId="11" fillId="71" borderId="0" applyNumberFormat="0" applyBorder="0" applyAlignment="0" applyProtection="0"/>
    <xf numFmtId="0" fontId="60" fillId="72" borderId="0" applyNumberFormat="0" applyBorder="0" applyAlignment="0" applyProtection="0"/>
    <xf numFmtId="0" fontId="60" fillId="73" borderId="0" applyNumberFormat="0" applyBorder="0" applyAlignment="0" applyProtection="0"/>
    <xf numFmtId="0" fontId="11" fillId="74" borderId="0" applyNumberFormat="0" applyBorder="0" applyAlignment="0" applyProtection="0"/>
    <xf numFmtId="0" fontId="11" fillId="75" borderId="0" applyNumberFormat="0" applyBorder="0" applyAlignment="0" applyProtection="0"/>
    <xf numFmtId="0" fontId="60" fillId="76" borderId="0" applyNumberFormat="0" applyBorder="0" applyAlignment="0" applyProtection="0"/>
    <xf numFmtId="0" fontId="60" fillId="77" borderId="0" applyNumberFormat="0" applyBorder="0" applyAlignment="0" applyProtection="0"/>
    <xf numFmtId="0" fontId="11" fillId="78" borderId="0" applyNumberFormat="0" applyBorder="0" applyAlignment="0" applyProtection="0"/>
    <xf numFmtId="0" fontId="11" fillId="79" borderId="0" applyNumberFormat="0" applyBorder="0" applyAlignment="0" applyProtection="0"/>
    <xf numFmtId="0" fontId="60" fillId="80" borderId="0" applyNumberFormat="0" applyBorder="0" applyAlignment="0" applyProtection="0"/>
    <xf numFmtId="0" fontId="60" fillId="81" borderId="0" applyNumberFormat="0" applyBorder="0" applyAlignment="0" applyProtection="0"/>
    <xf numFmtId="0" fontId="11" fillId="74" borderId="0" applyNumberFormat="0" applyBorder="0" applyAlignment="0" applyProtection="0"/>
    <xf numFmtId="0" fontId="11" fillId="82" borderId="0" applyNumberFormat="0" applyBorder="0" applyAlignment="0" applyProtection="0"/>
    <xf numFmtId="0" fontId="60" fillId="75" borderId="0" applyNumberFormat="0" applyBorder="0" applyAlignment="0" applyProtection="0"/>
    <xf numFmtId="0" fontId="60" fillId="83" borderId="0" applyNumberFormat="0" applyBorder="0" applyAlignment="0" applyProtection="0"/>
    <xf numFmtId="0" fontId="11" fillId="84" borderId="0" applyNumberFormat="0" applyBorder="0" applyAlignment="0" applyProtection="0"/>
    <xf numFmtId="0" fontId="11" fillId="8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1" fillId="86" borderId="0" applyNumberFormat="0" applyBorder="0" applyAlignment="0" applyProtection="0"/>
    <xf numFmtId="0" fontId="11" fillId="87" borderId="0" applyNumberFormat="0" applyBorder="0" applyAlignment="0" applyProtection="0"/>
    <xf numFmtId="0" fontId="60" fillId="88" borderId="0" applyNumberFormat="0" applyBorder="0" applyAlignment="0" applyProtection="0"/>
    <xf numFmtId="0" fontId="60" fillId="89" borderId="0" applyNumberFormat="0" applyBorder="0" applyAlignment="0" applyProtection="0"/>
    <xf numFmtId="0" fontId="61" fillId="90" borderId="0" applyNumberFormat="0" applyBorder="0" applyAlignment="0" applyProtection="0"/>
    <xf numFmtId="0" fontId="61" fillId="91" borderId="0" applyNumberFormat="0" applyBorder="0" applyAlignment="0" applyProtection="0"/>
    <xf numFmtId="0" fontId="61" fillId="92" borderId="0" applyNumberFormat="0" applyBorder="0" applyAlignment="0" applyProtection="0"/>
    <xf numFmtId="0" fontId="58" fillId="93" borderId="28" applyBorder="0"/>
    <xf numFmtId="0" fontId="57" fillId="94" borderId="29"/>
    <xf numFmtId="0" fontId="62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0" fontId="60" fillId="7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71" fillId="101" borderId="11" applyNumberFormat="0" applyAlignment="0" applyProtection="0"/>
    <xf numFmtId="0" fontId="57" fillId="86" borderId="27" applyNumberFormat="0" applyFont="0" applyAlignment="0" applyProtection="0"/>
    <xf numFmtId="0" fontId="60" fillId="17" borderId="0" applyNumberFormat="0" applyBorder="0" applyAlignment="0" applyProtection="0"/>
    <xf numFmtId="0" fontId="67" fillId="0" borderId="35" applyNumberFormat="0" applyFill="0" applyAlignment="0" applyProtection="0"/>
    <xf numFmtId="0" fontId="82" fillId="87" borderId="27" applyNumberFormat="0" applyAlignment="0" applyProtection="0"/>
    <xf numFmtId="0" fontId="81" fillId="0" borderId="0" applyNumberFormat="0" applyFill="0" applyBorder="0" applyAlignment="0" applyProtection="0"/>
    <xf numFmtId="0" fontId="60" fillId="18" borderId="0" applyNumberFormat="0" applyBorder="0" applyAlignment="0" applyProtection="0"/>
    <xf numFmtId="0" fontId="81" fillId="0" borderId="34" applyNumberFormat="0" applyFill="0" applyAlignment="0" applyProtection="0"/>
    <xf numFmtId="0" fontId="80" fillId="0" borderId="33" applyNumberFormat="0" applyFill="0" applyAlignment="0" applyProtection="0"/>
    <xf numFmtId="0" fontId="79" fillId="0" borderId="32" applyNumberFormat="0" applyFill="0" applyAlignment="0" applyProtection="0"/>
    <xf numFmtId="0" fontId="60" fillId="19" borderId="0" applyNumberFormat="0" applyBorder="0" applyAlignment="0" applyProtection="0"/>
    <xf numFmtId="0" fontId="60" fillId="14" borderId="0" applyNumberFormat="0" applyBorder="0" applyAlignment="0" applyProtection="0"/>
    <xf numFmtId="0" fontId="65" fillId="83" borderId="5" applyNumberFormat="0" applyAlignment="0" applyProtection="0"/>
    <xf numFmtId="0" fontId="60" fillId="15" borderId="0" applyNumberFormat="0" applyBorder="0" applyAlignment="0" applyProtection="0"/>
    <xf numFmtId="0" fontId="78" fillId="101" borderId="27" applyNumberFormat="0" applyAlignment="0" applyProtection="0"/>
    <xf numFmtId="0" fontId="77" fillId="86" borderId="0" applyNumberFormat="0" applyBorder="0" applyAlignment="0" applyProtection="0"/>
    <xf numFmtId="0" fontId="60" fillId="20" borderId="0" applyNumberFormat="0" applyBorder="0" applyAlignment="0" applyProtection="0"/>
    <xf numFmtId="0" fontId="63" fillId="4" borderId="0" applyNumberFormat="0" applyBorder="0" applyAlignment="0" applyProtection="0"/>
    <xf numFmtId="0" fontId="64" fillId="21" borderId="4" applyNumberFormat="0" applyAlignment="0" applyProtection="0"/>
    <xf numFmtId="0" fontId="65" fillId="22" borderId="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0" fillId="89" borderId="0" applyNumberFormat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0" fillId="72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5" borderId="0" applyNumberFormat="0" applyBorder="0" applyAlignment="0" applyProtection="0"/>
    <xf numFmtId="0" fontId="11" fillId="79" borderId="0" applyNumberFormat="0" applyBorder="0" applyAlignment="0" applyProtection="0"/>
    <xf numFmtId="0" fontId="60" fillId="83" borderId="0" applyNumberFormat="0" applyBorder="0" applyAlignment="0" applyProtection="0"/>
    <xf numFmtId="0" fontId="68" fillId="8" borderId="4" applyNumberFormat="0" applyAlignment="0" applyProtection="0"/>
    <xf numFmtId="0" fontId="69" fillId="0" borderId="9" applyNumberFormat="0" applyFill="0" applyAlignment="0" applyProtection="0"/>
    <xf numFmtId="0" fontId="70" fillId="23" borderId="0" applyNumberFormat="0" applyBorder="0" applyAlignment="0" applyProtection="0"/>
    <xf numFmtId="0" fontId="67" fillId="87" borderId="0" applyNumberFormat="0" applyBorder="0" applyAlignment="0" applyProtection="0"/>
    <xf numFmtId="0" fontId="10" fillId="0" borderId="0"/>
    <xf numFmtId="168" fontId="2" fillId="0" borderId="0">
      <alignment horizontal="left" wrapText="1"/>
    </xf>
    <xf numFmtId="0" fontId="11" fillId="0" borderId="0"/>
    <xf numFmtId="168" fontId="2" fillId="0" borderId="0">
      <alignment horizontal="left" wrapText="1"/>
    </xf>
    <xf numFmtId="168" fontId="2" fillId="0" borderId="0">
      <alignment horizontal="left" wrapText="1"/>
    </xf>
    <xf numFmtId="0" fontId="11" fillId="0" borderId="0"/>
    <xf numFmtId="0" fontId="57" fillId="66" borderId="0"/>
    <xf numFmtId="0" fontId="11" fillId="24" borderId="10" applyNumberFormat="0" applyFont="0" applyAlignment="0" applyProtection="0"/>
    <xf numFmtId="0" fontId="71" fillId="21" borderId="11" applyNumberFormat="0" applyAlignment="0" applyProtection="0"/>
    <xf numFmtId="0" fontId="60" fillId="81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57" fillId="23" borderId="27" applyNumberFormat="0" applyProtection="0">
      <alignment vertical="center"/>
    </xf>
    <xf numFmtId="4" fontId="5" fillId="23" borderId="12" applyNumberFormat="0" applyProtection="0">
      <alignment vertical="center"/>
    </xf>
    <xf numFmtId="4" fontId="57" fillId="23" borderId="27" applyNumberFormat="0" applyProtection="0">
      <alignment vertical="center"/>
    </xf>
    <xf numFmtId="4" fontId="14" fillId="25" borderId="27" applyNumberFormat="0" applyProtection="0">
      <alignment vertical="center"/>
    </xf>
    <xf numFmtId="4" fontId="31" fillId="25" borderId="12" applyNumberFormat="0" applyProtection="0">
      <alignment vertical="center"/>
    </xf>
    <xf numFmtId="4" fontId="57" fillId="25" borderId="27" applyNumberFormat="0" applyProtection="0">
      <alignment horizontal="left" vertical="center" indent="1"/>
    </xf>
    <xf numFmtId="4" fontId="5" fillId="25" borderId="12" applyNumberFormat="0" applyProtection="0">
      <alignment horizontal="left" vertical="center" indent="1"/>
    </xf>
    <xf numFmtId="4" fontId="57" fillId="25" borderId="27" applyNumberFormat="0" applyProtection="0">
      <alignment horizontal="left" vertical="center" indent="1"/>
    </xf>
    <xf numFmtId="0" fontId="72" fillId="23" borderId="12" applyNumberFormat="0" applyProtection="0">
      <alignment horizontal="left" vertical="top" indent="1"/>
    </xf>
    <xf numFmtId="0" fontId="5" fillId="25" borderId="12" applyNumberFormat="0" applyProtection="0">
      <alignment horizontal="left" vertical="top" indent="1"/>
    </xf>
    <xf numFmtId="4" fontId="32" fillId="0" borderId="0" applyNumberFormat="0" applyProtection="0">
      <alignment horizontal="left"/>
    </xf>
    <xf numFmtId="4" fontId="57" fillId="15" borderId="27" applyNumberFormat="0" applyProtection="0">
      <alignment horizontal="left" vertical="center" indent="1"/>
    </xf>
    <xf numFmtId="4" fontId="57" fillId="4" borderId="27" applyNumberFormat="0" applyProtection="0">
      <alignment horizontal="right" vertical="center"/>
    </xf>
    <xf numFmtId="4" fontId="3" fillId="4" borderId="12" applyNumberFormat="0" applyProtection="0">
      <alignment horizontal="right" vertical="center"/>
    </xf>
    <xf numFmtId="4" fontId="57" fillId="4" borderId="27" applyNumberFormat="0" applyProtection="0">
      <alignment horizontal="right" vertical="center"/>
    </xf>
    <xf numFmtId="4" fontId="57" fillId="96" borderId="27" applyNumberFormat="0" applyProtection="0">
      <alignment horizontal="right" vertical="center"/>
    </xf>
    <xf numFmtId="4" fontId="3" fillId="10" borderId="12" applyNumberFormat="0" applyProtection="0">
      <alignment horizontal="right" vertical="center"/>
    </xf>
    <xf numFmtId="4" fontId="57" fillId="96" borderId="27" applyNumberFormat="0" applyProtection="0">
      <alignment horizontal="right" vertical="center"/>
    </xf>
    <xf numFmtId="4" fontId="57" fillId="18" borderId="30" applyNumberFormat="0" applyProtection="0">
      <alignment horizontal="right" vertical="center"/>
    </xf>
    <xf numFmtId="4" fontId="3" fillId="18" borderId="12" applyNumberFormat="0" applyProtection="0">
      <alignment horizontal="right" vertical="center"/>
    </xf>
    <xf numFmtId="4" fontId="57" fillId="18" borderId="30" applyNumberFormat="0" applyProtection="0">
      <alignment horizontal="right" vertical="center"/>
    </xf>
    <xf numFmtId="4" fontId="57" fillId="12" borderId="27" applyNumberFormat="0" applyProtection="0">
      <alignment horizontal="right" vertical="center"/>
    </xf>
    <xf numFmtId="4" fontId="3" fillId="12" borderId="12" applyNumberFormat="0" applyProtection="0">
      <alignment horizontal="right" vertical="center"/>
    </xf>
    <xf numFmtId="4" fontId="57" fillId="12" borderId="27" applyNumberFormat="0" applyProtection="0">
      <alignment horizontal="right" vertical="center"/>
    </xf>
    <xf numFmtId="4" fontId="57" fillId="16" borderId="27" applyNumberFormat="0" applyProtection="0">
      <alignment horizontal="right" vertical="center"/>
    </xf>
    <xf numFmtId="4" fontId="3" fillId="16" borderId="12" applyNumberFormat="0" applyProtection="0">
      <alignment horizontal="right" vertical="center"/>
    </xf>
    <xf numFmtId="4" fontId="57" fillId="16" borderId="27" applyNumberFormat="0" applyProtection="0">
      <alignment horizontal="right" vertical="center"/>
    </xf>
    <xf numFmtId="4" fontId="57" fillId="20" borderId="27" applyNumberFormat="0" applyProtection="0">
      <alignment horizontal="right" vertical="center"/>
    </xf>
    <xf numFmtId="4" fontId="3" fillId="20" borderId="12" applyNumberFormat="0" applyProtection="0">
      <alignment horizontal="right" vertical="center"/>
    </xf>
    <xf numFmtId="4" fontId="57" fillId="20" borderId="27" applyNumberFormat="0" applyProtection="0">
      <alignment horizontal="right" vertical="center"/>
    </xf>
    <xf numFmtId="4" fontId="57" fillId="19" borderId="27" applyNumberFormat="0" applyProtection="0">
      <alignment horizontal="right" vertical="center"/>
    </xf>
    <xf numFmtId="4" fontId="3" fillId="19" borderId="12" applyNumberFormat="0" applyProtection="0">
      <alignment horizontal="right" vertical="center"/>
    </xf>
    <xf numFmtId="4" fontId="57" fillId="19" borderId="27" applyNumberFormat="0" applyProtection="0">
      <alignment horizontal="right" vertical="center"/>
    </xf>
    <xf numFmtId="4" fontId="57" fillId="26" borderId="27" applyNumberFormat="0" applyProtection="0">
      <alignment horizontal="right" vertical="center"/>
    </xf>
    <xf numFmtId="4" fontId="3" fillId="26" borderId="12" applyNumberFormat="0" applyProtection="0">
      <alignment horizontal="right" vertical="center"/>
    </xf>
    <xf numFmtId="4" fontId="57" fillId="26" borderId="27" applyNumberFormat="0" applyProtection="0">
      <alignment horizontal="right" vertical="center"/>
    </xf>
    <xf numFmtId="4" fontId="57" fillId="11" borderId="27" applyNumberFormat="0" applyProtection="0">
      <alignment horizontal="right" vertical="center"/>
    </xf>
    <xf numFmtId="4" fontId="3" fillId="11" borderId="12" applyNumberFormat="0" applyProtection="0">
      <alignment horizontal="right" vertical="center"/>
    </xf>
    <xf numFmtId="4" fontId="57" fillId="11" borderId="27" applyNumberFormat="0" applyProtection="0">
      <alignment horizontal="right" vertical="center"/>
    </xf>
    <xf numFmtId="4" fontId="57" fillId="97" borderId="30" applyNumberFormat="0" applyProtection="0">
      <alignment horizontal="left" vertical="center" indent="1"/>
    </xf>
    <xf numFmtId="4" fontId="5" fillId="27" borderId="13" applyNumberFormat="0" applyProtection="0">
      <alignment horizontal="left" vertical="center" indent="1"/>
    </xf>
    <xf numFmtId="4" fontId="57" fillId="97" borderId="30" applyNumberFormat="0" applyProtection="0">
      <alignment horizontal="left" vertical="center" indent="1"/>
    </xf>
    <xf numFmtId="4" fontId="2" fillId="93" borderId="3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2" fillId="93" borderId="30" applyNumberFormat="0" applyProtection="0">
      <alignment horizontal="left" vertical="center" indent="1"/>
    </xf>
    <xf numFmtId="4" fontId="33" fillId="28" borderId="0" applyNumberFormat="0" applyProtection="0">
      <alignment horizontal="left" vertical="center" indent="1"/>
    </xf>
    <xf numFmtId="4" fontId="57" fillId="29" borderId="27" applyNumberFormat="0" applyProtection="0">
      <alignment horizontal="right" vertical="center"/>
    </xf>
    <xf numFmtId="4" fontId="3" fillId="29" borderId="12" applyNumberFormat="0" applyProtection="0">
      <alignment horizontal="right" vertical="center"/>
    </xf>
    <xf numFmtId="4" fontId="57" fillId="29" borderId="27" applyNumberFormat="0" applyProtection="0">
      <alignment horizontal="right" vertical="center"/>
    </xf>
    <xf numFmtId="4" fontId="57" fillId="68" borderId="30" applyNumberFormat="0" applyProtection="0">
      <alignment horizontal="left" vertical="center" indent="1"/>
    </xf>
    <xf numFmtId="0" fontId="60" fillId="77" borderId="0" applyNumberFormat="0" applyBorder="0" applyAlignment="0" applyProtection="0"/>
    <xf numFmtId="4" fontId="57" fillId="68" borderId="30" applyNumberFormat="0" applyProtection="0">
      <alignment horizontal="left" vertical="center" indent="1"/>
    </xf>
    <xf numFmtId="4" fontId="57" fillId="29" borderId="30" applyNumberFormat="0" applyProtection="0">
      <alignment horizontal="left" vertical="center" indent="1"/>
    </xf>
    <xf numFmtId="4" fontId="57" fillId="29" borderId="30" applyNumberFormat="0" applyProtection="0">
      <alignment horizontal="left" vertical="center" indent="1"/>
    </xf>
    <xf numFmtId="0" fontId="6" fillId="28" borderId="12" applyNumberFormat="0" applyProtection="0">
      <alignment horizontal="left" vertical="center" indent="1"/>
    </xf>
    <xf numFmtId="0" fontId="57" fillId="21" borderId="27" applyNumberFormat="0" applyProtection="0">
      <alignment horizontal="left" vertical="center" indent="1"/>
    </xf>
    <xf numFmtId="0" fontId="57" fillId="93" borderId="12" applyNumberFormat="0" applyProtection="0">
      <alignment horizontal="left" vertical="top" indent="1"/>
    </xf>
    <xf numFmtId="0" fontId="57" fillId="29" borderId="12" applyNumberFormat="0" applyProtection="0">
      <alignment horizontal="left" vertical="top" indent="1"/>
    </xf>
    <xf numFmtId="0" fontId="57" fillId="9" borderId="12" applyNumberFormat="0" applyProtection="0">
      <alignment horizontal="left" vertical="top" indent="1"/>
    </xf>
    <xf numFmtId="0" fontId="57" fillId="68" borderId="12" applyNumberFormat="0" applyProtection="0">
      <alignment horizontal="left" vertical="top" indent="1"/>
    </xf>
    <xf numFmtId="0" fontId="57" fillId="98" borderId="31" applyNumberFormat="0">
      <protection locked="0"/>
    </xf>
    <xf numFmtId="0" fontId="2" fillId="0" borderId="0"/>
    <xf numFmtId="4" fontId="13" fillId="24" borderId="12" applyNumberFormat="0" applyProtection="0">
      <alignment vertical="center"/>
    </xf>
    <xf numFmtId="4" fontId="3" fillId="33" borderId="12" applyNumberFormat="0" applyProtection="0">
      <alignment vertical="center"/>
    </xf>
    <xf numFmtId="4" fontId="14" fillId="33" borderId="29" applyNumberFormat="0" applyProtection="0">
      <alignment vertical="center"/>
    </xf>
    <xf numFmtId="4" fontId="34" fillId="33" borderId="12" applyNumberFormat="0" applyProtection="0">
      <alignment vertical="center"/>
    </xf>
    <xf numFmtId="4" fontId="13" fillId="21" borderId="12" applyNumberFormat="0" applyProtection="0">
      <alignment horizontal="left" vertical="center" indent="1"/>
    </xf>
    <xf numFmtId="4" fontId="3" fillId="33" borderId="12" applyNumberFormat="0" applyProtection="0">
      <alignment horizontal="left" vertical="center" indent="1"/>
    </xf>
    <xf numFmtId="0" fontId="13" fillId="24" borderId="12" applyNumberFormat="0" applyProtection="0">
      <alignment horizontal="left" vertical="top" indent="1"/>
    </xf>
    <xf numFmtId="0" fontId="3" fillId="33" borderId="12" applyNumberFormat="0" applyProtection="0">
      <alignment horizontal="left" vertical="top" indent="1"/>
    </xf>
    <xf numFmtId="4" fontId="3" fillId="0" borderId="0" applyNumberFormat="0" applyProtection="0">
      <alignment horizontal="right"/>
    </xf>
    <xf numFmtId="4" fontId="57" fillId="0" borderId="27" applyNumberFormat="0" applyProtection="0">
      <alignment horizontal="right" vertical="center"/>
    </xf>
    <xf numFmtId="4" fontId="14" fillId="2" borderId="27" applyNumberFormat="0" applyProtection="0">
      <alignment horizontal="right" vertical="center"/>
    </xf>
    <xf numFmtId="4" fontId="5" fillId="0" borderId="14" applyNumberFormat="0" applyProtection="0">
      <alignment horizontal="right" vertical="center"/>
    </xf>
    <xf numFmtId="4" fontId="5" fillId="0" borderId="0" applyNumberFormat="0" applyProtection="0">
      <alignment horizontal="left" vertical="center" wrapText="1" indent="1"/>
    </xf>
    <xf numFmtId="4" fontId="57" fillId="15" borderId="27" applyNumberFormat="0" applyProtection="0">
      <alignment horizontal="left" vertical="center" indent="1"/>
    </xf>
    <xf numFmtId="0" fontId="13" fillId="29" borderId="12" applyNumberFormat="0" applyProtection="0">
      <alignment horizontal="left" vertical="top" indent="1"/>
    </xf>
    <xf numFmtId="0" fontId="32" fillId="0" borderId="0" applyNumberFormat="0" applyProtection="0">
      <alignment horizontal="center" wrapText="1"/>
    </xf>
    <xf numFmtId="4" fontId="73" fillId="99" borderId="30" applyNumberFormat="0" applyProtection="0">
      <alignment horizontal="left" vertical="center" indent="1"/>
    </xf>
    <xf numFmtId="4" fontId="35" fillId="0" borderId="0" applyNumberFormat="0" applyProtection="0">
      <alignment horizontal="left"/>
    </xf>
    <xf numFmtId="0" fontId="57" fillId="94" borderId="29"/>
    <xf numFmtId="4" fontId="74" fillId="98" borderId="27" applyNumberFormat="0" applyProtection="0">
      <alignment horizontal="right" vertical="center"/>
    </xf>
    <xf numFmtId="0" fontId="61" fillId="0" borderId="15" applyNumberFormat="0" applyFill="0" applyAlignment="0" applyProtection="0"/>
    <xf numFmtId="0" fontId="75" fillId="0" borderId="0" applyNumberFormat="0" applyFill="0" applyBorder="0" applyAlignment="0" applyProtection="0"/>
    <xf numFmtId="0" fontId="84" fillId="0" borderId="0"/>
    <xf numFmtId="0" fontId="61" fillId="0" borderId="36" applyNumberFormat="0" applyFill="0" applyAlignment="0" applyProtection="0"/>
    <xf numFmtId="0" fontId="8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0" fontId="2" fillId="0" borderId="0"/>
    <xf numFmtId="0" fontId="90" fillId="102" borderId="4" applyNumberFormat="0">
      <alignment readingOrder="1"/>
      <protection locked="0"/>
    </xf>
    <xf numFmtId="0" fontId="90" fillId="102" borderId="4" applyNumberFormat="0">
      <alignment readingOrder="1"/>
      <protection locked="0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91" fillId="0" borderId="4" applyNumberFormat="0">
      <alignment readingOrder="1"/>
      <protection locked="0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0" fontId="2" fillId="0" borderId="0"/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92" fillId="0" borderId="4" applyNumberFormat="0">
      <alignment readingOrder="1"/>
      <protection locked="0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75" fontId="92" fillId="102" borderId="4">
      <alignment readingOrder="1"/>
      <protection locked="0"/>
    </xf>
    <xf numFmtId="175" fontId="93" fillId="102" borderId="4">
      <alignment readingOrder="1"/>
      <protection locked="0"/>
    </xf>
    <xf numFmtId="0" fontId="92" fillId="103" borderId="4" applyNumberFormat="0">
      <alignment readingOrder="1"/>
      <protection locked="0"/>
    </xf>
    <xf numFmtId="4" fontId="92" fillId="2" borderId="4">
      <alignment readingOrder="1"/>
      <protection locked="0"/>
    </xf>
    <xf numFmtId="4" fontId="92" fillId="104" borderId="4">
      <alignment readingOrder="1"/>
      <protection locked="0"/>
    </xf>
    <xf numFmtId="4" fontId="92" fillId="104" borderId="4">
      <alignment horizontal="center" readingOrder="1"/>
      <protection locked="0"/>
    </xf>
    <xf numFmtId="0" fontId="92" fillId="2" borderId="4" applyNumberFormat="0">
      <alignment horizontal="center" readingOrder="1"/>
      <protection locked="0"/>
    </xf>
    <xf numFmtId="4" fontId="92" fillId="2" borderId="4">
      <alignment readingOrder="1"/>
      <protection locked="0"/>
    </xf>
    <xf numFmtId="4" fontId="92" fillId="104" borderId="4">
      <alignment readingOrder="1"/>
      <protection locked="0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76" fontId="57" fillId="0" borderId="0"/>
    <xf numFmtId="176" fontId="57" fillId="0" borderId="0"/>
    <xf numFmtId="176" fontId="57" fillId="0" borderId="0"/>
    <xf numFmtId="176" fontId="57" fillId="0" borderId="0"/>
    <xf numFmtId="177" fontId="57" fillId="0" borderId="0"/>
    <xf numFmtId="177" fontId="57" fillId="0" borderId="0"/>
    <xf numFmtId="177" fontId="57" fillId="0" borderId="0"/>
    <xf numFmtId="177" fontId="57" fillId="0" borderId="0"/>
    <xf numFmtId="178" fontId="57" fillId="0" borderId="0"/>
    <xf numFmtId="178" fontId="57" fillId="0" borderId="0"/>
    <xf numFmtId="178" fontId="57" fillId="0" borderId="0"/>
    <xf numFmtId="178" fontId="57" fillId="0" borderId="0"/>
    <xf numFmtId="179" fontId="57" fillId="0" borderId="0"/>
    <xf numFmtId="179" fontId="57" fillId="0" borderId="0"/>
    <xf numFmtId="179" fontId="57" fillId="0" borderId="0"/>
    <xf numFmtId="179" fontId="57" fillId="0" borderId="0"/>
    <xf numFmtId="180" fontId="57" fillId="0" borderId="0"/>
    <xf numFmtId="180" fontId="57" fillId="0" borderId="0"/>
    <xf numFmtId="180" fontId="57" fillId="0" borderId="0"/>
    <xf numFmtId="180" fontId="57" fillId="0" borderId="0"/>
    <xf numFmtId="181" fontId="57" fillId="0" borderId="0"/>
    <xf numFmtId="181" fontId="57" fillId="0" borderId="0"/>
    <xf numFmtId="181" fontId="57" fillId="0" borderId="0"/>
    <xf numFmtId="181" fontId="57" fillId="0" borderId="0"/>
    <xf numFmtId="182" fontId="57" fillId="0" borderId="0"/>
    <xf numFmtId="182" fontId="57" fillId="0" borderId="0"/>
    <xf numFmtId="182" fontId="57" fillId="0" borderId="0"/>
    <xf numFmtId="182" fontId="57" fillId="0" borderId="0"/>
    <xf numFmtId="0" fontId="94" fillId="0" borderId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1" fillId="6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" fillId="29" borderId="0" applyNumberFormat="0" applyBorder="0" applyAlignment="0" applyProtection="0"/>
    <xf numFmtId="0" fontId="15" fillId="9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4" borderId="0" applyNumberFormat="0" applyBorder="0" applyAlignment="0" applyProtection="0"/>
    <xf numFmtId="0" fontId="11" fillId="29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15" fillId="10" borderId="0" applyNumberFormat="0" applyBorder="0" applyAlignment="0" applyProtection="0"/>
    <xf numFmtId="0" fontId="84" fillId="47" borderId="0" applyNumberFormat="0" applyBorder="0" applyAlignment="0" applyProtection="0"/>
    <xf numFmtId="0" fontId="84" fillId="47" borderId="0" applyNumberFormat="0" applyBorder="0" applyAlignment="0" applyProtection="0"/>
    <xf numFmtId="0" fontId="15" fillId="1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5" borderId="0" applyNumberFormat="0" applyBorder="0" applyAlignment="0" applyProtection="0"/>
    <xf numFmtId="0" fontId="11" fillId="26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" fillId="24" borderId="0" applyNumberFormat="0" applyBorder="0" applyAlignment="0" applyProtection="0"/>
    <xf numFmtId="0" fontId="15" fillId="24" borderId="0" applyNumberFormat="0" applyBorder="0" applyAlignment="0" applyProtection="0"/>
    <xf numFmtId="0" fontId="84" fillId="51" borderId="0" applyNumberFormat="0" applyBorder="0" applyAlignment="0" applyProtection="0"/>
    <xf numFmtId="0" fontId="84" fillId="51" borderId="0" applyNumberFormat="0" applyBorder="0" applyAlignment="0" applyProtection="0"/>
    <xf numFmtId="0" fontId="15" fillId="24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1" fillId="10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3" fillId="98" borderId="0" applyNumberFormat="0" applyBorder="0" applyAlignment="0" applyProtection="0"/>
    <xf numFmtId="0" fontId="15" fillId="8" borderId="0" applyNumberFormat="0" applyBorder="0" applyAlignment="0" applyProtection="0"/>
    <xf numFmtId="0" fontId="84" fillId="55" borderId="0" applyNumberFormat="0" applyBorder="0" applyAlignment="0" applyProtection="0"/>
    <xf numFmtId="0" fontId="84" fillId="55" borderId="0" applyNumberFormat="0" applyBorder="0" applyAlignment="0" applyProtection="0"/>
    <xf numFmtId="0" fontId="15" fillId="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5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5" fillId="7" borderId="0" applyNumberFormat="0" applyBorder="0" applyAlignment="0" applyProtection="0"/>
    <xf numFmtId="0" fontId="11" fillId="7" borderId="0" applyNumberFormat="0" applyBorder="0" applyAlignment="0" applyProtection="0"/>
    <xf numFmtId="0" fontId="3" fillId="9" borderId="0" applyNumberFormat="0" applyBorder="0" applyAlignment="0" applyProtection="0"/>
    <xf numFmtId="0" fontId="84" fillId="59" borderId="0" applyNumberFormat="0" applyBorder="0" applyAlignment="0" applyProtection="0"/>
    <xf numFmtId="0" fontId="84" fillId="59" borderId="0" applyNumberFormat="0" applyBorder="0" applyAlignment="0" applyProtection="0"/>
    <xf numFmtId="0" fontId="15" fillId="7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8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15" fillId="24" borderId="0" applyNumberFormat="0" applyBorder="0" applyAlignment="0" applyProtection="0"/>
    <xf numFmtId="0" fontId="84" fillId="63" borderId="0" applyNumberFormat="0" applyBorder="0" applyAlignment="0" applyProtection="0"/>
    <xf numFmtId="0" fontId="84" fillId="63" borderId="0" applyNumberFormat="0" applyBorder="0" applyAlignment="0" applyProtection="0"/>
    <xf numFmtId="0" fontId="15" fillId="2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3" fillId="93" borderId="0" applyNumberFormat="0" applyBorder="0" applyAlignment="0" applyProtection="0"/>
    <xf numFmtId="0" fontId="15" fillId="7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15" fillId="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5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5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10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15" fillId="10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11" borderId="0" applyNumberFormat="0" applyBorder="0" applyAlignment="0" applyProtection="0"/>
    <xf numFmtId="0" fontId="11" fillId="19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" fillId="19" borderId="0" applyNumberFormat="0" applyBorder="0" applyAlignment="0" applyProtection="0"/>
    <xf numFmtId="0" fontId="15" fillId="23" borderId="0" applyNumberFormat="0" applyBorder="0" applyAlignment="0" applyProtection="0"/>
    <xf numFmtId="0" fontId="84" fillId="52" borderId="0" applyNumberFormat="0" applyBorder="0" applyAlignment="0" applyProtection="0"/>
    <xf numFmtId="0" fontId="84" fillId="52" borderId="0" applyNumberFormat="0" applyBorder="0" applyAlignment="0" applyProtection="0"/>
    <xf numFmtId="0" fontId="15" fillId="2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1" fillId="10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" fillId="21" borderId="0" applyNumberFormat="0" applyBorder="0" applyAlignment="0" applyProtection="0"/>
    <xf numFmtId="0" fontId="15" fillId="4" borderId="0" applyNumberFormat="0" applyBorder="0" applyAlignment="0" applyProtection="0"/>
    <xf numFmtId="0" fontId="84" fillId="56" borderId="0" applyNumberFormat="0" applyBorder="0" applyAlignment="0" applyProtection="0"/>
    <xf numFmtId="0" fontId="84" fillId="56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1" fillId="93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3" fillId="93" borderId="0" applyNumberFormat="0" applyBorder="0" applyAlignment="0" applyProtection="0"/>
    <xf numFmtId="0" fontId="15" fillId="7" borderId="0" applyNumberFormat="0" applyBorder="0" applyAlignment="0" applyProtection="0"/>
    <xf numFmtId="0" fontId="84" fillId="60" borderId="0" applyNumberFormat="0" applyBorder="0" applyAlignment="0" applyProtection="0"/>
    <xf numFmtId="0" fontId="84" fillId="60" borderId="0" applyNumberFormat="0" applyBorder="0" applyAlignment="0" applyProtection="0"/>
    <xf numFmtId="0" fontId="15" fillId="7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2" borderId="0" applyNumberFormat="0" applyBorder="0" applyAlignment="0" applyProtection="0"/>
    <xf numFmtId="0" fontId="11" fillId="8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5" fillId="24" borderId="0" applyNumberFormat="0" applyBorder="0" applyAlignment="0" applyProtection="0"/>
    <xf numFmtId="0" fontId="84" fillId="64" borderId="0" applyNumberFormat="0" applyBorder="0" applyAlignment="0" applyProtection="0"/>
    <xf numFmtId="0" fontId="84" fillId="64" borderId="0" applyNumberFormat="0" applyBorder="0" applyAlignment="0" applyProtection="0"/>
    <xf numFmtId="0" fontId="15" fillId="24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60" fillId="100" borderId="0" applyNumberFormat="0" applyBorder="0" applyAlignment="0" applyProtection="0"/>
    <xf numFmtId="0" fontId="56" fillId="45" borderId="0" applyNumberFormat="0" applyBorder="0" applyAlignment="0" applyProtection="0"/>
    <xf numFmtId="0" fontId="56" fillId="93" borderId="0" applyNumberFormat="0" applyBorder="0" applyAlignment="0" applyProtection="0"/>
    <xf numFmtId="0" fontId="95" fillId="9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10" borderId="0" applyNumberFormat="0" applyBorder="0" applyAlignment="0" applyProtection="0"/>
    <xf numFmtId="0" fontId="60" fillId="29" borderId="0" applyNumberFormat="0" applyBorder="0" applyAlignment="0" applyProtection="0"/>
    <xf numFmtId="0" fontId="56" fillId="49" borderId="0" applyNumberFormat="0" applyBorder="0" applyAlignment="0" applyProtection="0"/>
    <xf numFmtId="0" fontId="95" fillId="1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60" fillId="19" borderId="0" applyNumberFormat="0" applyBorder="0" applyAlignment="0" applyProtection="0"/>
    <xf numFmtId="0" fontId="56" fillId="53" borderId="0" applyNumberFormat="0" applyBorder="0" applyAlignment="0" applyProtection="0"/>
    <xf numFmtId="0" fontId="56" fillId="19" borderId="0" applyNumberFormat="0" applyBorder="0" applyAlignment="0" applyProtection="0"/>
    <xf numFmtId="0" fontId="95" fillId="1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4" borderId="0" applyNumberFormat="0" applyBorder="0" applyAlignment="0" applyProtection="0"/>
    <xf numFmtId="0" fontId="16" fillId="14" borderId="0" applyNumberFormat="0" applyBorder="0" applyAlignment="0" applyProtection="0"/>
    <xf numFmtId="0" fontId="60" fillId="106" borderId="0" applyNumberFormat="0" applyBorder="0" applyAlignment="0" applyProtection="0"/>
    <xf numFmtId="0" fontId="56" fillId="57" borderId="0" applyNumberFormat="0" applyBorder="0" applyAlignment="0" applyProtection="0"/>
    <xf numFmtId="0" fontId="56" fillId="21" borderId="0" applyNumberFormat="0" applyBorder="0" applyAlignment="0" applyProtection="0"/>
    <xf numFmtId="0" fontId="95" fillId="21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5" borderId="0" applyNumberFormat="0" applyBorder="0" applyAlignment="0" applyProtection="0"/>
    <xf numFmtId="0" fontId="60" fillId="100" borderId="0" applyNumberFormat="0" applyBorder="0" applyAlignment="0" applyProtection="0"/>
    <xf numFmtId="0" fontId="56" fillId="61" borderId="0" applyNumberFormat="0" applyBorder="0" applyAlignment="0" applyProtection="0"/>
    <xf numFmtId="0" fontId="56" fillId="93" borderId="0" applyNumberFormat="0" applyBorder="0" applyAlignment="0" applyProtection="0"/>
    <xf numFmtId="0" fontId="95" fillId="9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6" borderId="0" applyNumberFormat="0" applyBorder="0" applyAlignment="0" applyProtection="0"/>
    <xf numFmtId="0" fontId="60" fillId="12" borderId="0" applyNumberFormat="0" applyBorder="0" applyAlignment="0" applyProtection="0"/>
    <xf numFmtId="0" fontId="56" fillId="65" borderId="0" applyNumberFormat="0" applyBorder="0" applyAlignment="0" applyProtection="0"/>
    <xf numFmtId="0" fontId="56" fillId="8" borderId="0" applyNumberFormat="0" applyBorder="0" applyAlignment="0" applyProtection="0"/>
    <xf numFmtId="0" fontId="95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7" borderId="0" applyNumberFormat="0" applyBorder="0" applyAlignment="0" applyProtection="0"/>
    <xf numFmtId="0" fontId="11" fillId="70" borderId="0" applyNumberFormat="0" applyBorder="0" applyAlignment="0" applyProtection="0"/>
    <xf numFmtId="0" fontId="11" fillId="70" borderId="0" applyNumberFormat="0" applyBorder="0" applyAlignment="0" applyProtection="0"/>
    <xf numFmtId="0" fontId="11" fillId="107" borderId="0" applyNumberFormat="0" applyBorder="0" applyAlignment="0" applyProtection="0"/>
    <xf numFmtId="0" fontId="11" fillId="85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85" borderId="0" applyNumberFormat="0" applyBorder="0" applyAlignment="0" applyProtection="0"/>
    <xf numFmtId="0" fontId="60" fillId="72" borderId="0" applyNumberFormat="0" applyBorder="0" applyAlignment="0" applyProtection="0"/>
    <xf numFmtId="0" fontId="60" fillId="108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16" fillId="109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56" fillId="42" borderId="0" applyNumberFormat="0" applyBorder="0" applyAlignment="0" applyProtection="0"/>
    <xf numFmtId="0" fontId="60" fillId="73" borderId="0" applyNumberFormat="0" applyBorder="0" applyAlignment="0" applyProtection="0"/>
    <xf numFmtId="0" fontId="56" fillId="15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56" fillId="42" borderId="0" applyNumberFormat="0" applyBorder="0" applyAlignment="0" applyProtection="0"/>
    <xf numFmtId="0" fontId="60" fillId="73" borderId="0" applyNumberFormat="0" applyBorder="0" applyAlignment="0" applyProtection="0"/>
    <xf numFmtId="0" fontId="56" fillId="15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56" fillId="42" borderId="0" applyNumberFormat="0" applyBorder="0" applyAlignment="0" applyProtection="0"/>
    <xf numFmtId="0" fontId="60" fillId="73" borderId="0" applyNumberFormat="0" applyBorder="0" applyAlignment="0" applyProtection="0"/>
    <xf numFmtId="0" fontId="56" fillId="15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1" fillId="110" borderId="0" applyNumberFormat="0" applyBorder="0" applyAlignment="0" applyProtection="0"/>
    <xf numFmtId="0" fontId="11" fillId="74" borderId="0" applyNumberFormat="0" applyBorder="0" applyAlignment="0" applyProtection="0"/>
    <xf numFmtId="0" fontId="11" fillId="74" borderId="0" applyNumberFormat="0" applyBorder="0" applyAlignment="0" applyProtection="0"/>
    <xf numFmtId="0" fontId="11" fillId="110" borderId="0" applyNumberFormat="0" applyBorder="0" applyAlignment="0" applyProtection="0"/>
    <xf numFmtId="0" fontId="11" fillId="76" borderId="0" applyNumberFormat="0" applyBorder="0" applyAlignment="0" applyProtection="0"/>
    <xf numFmtId="0" fontId="11" fillId="75" borderId="0" applyNumberFormat="0" applyBorder="0" applyAlignment="0" applyProtection="0"/>
    <xf numFmtId="0" fontId="11" fillId="75" borderId="0" applyNumberFormat="0" applyBorder="0" applyAlignment="0" applyProtection="0"/>
    <xf numFmtId="0" fontId="11" fillId="76" borderId="0" applyNumberFormat="0" applyBorder="0" applyAlignment="0" applyProtection="0"/>
    <xf numFmtId="0" fontId="60" fillId="76" borderId="0" applyNumberFormat="0" applyBorder="0" applyAlignment="0" applyProtection="0"/>
    <xf numFmtId="0" fontId="60" fillId="82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111" borderId="0" applyNumberFormat="0" applyBorder="0" applyAlignment="0" applyProtection="0"/>
    <xf numFmtId="0" fontId="56" fillId="46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56" fillId="46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56" fillId="46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1" fillId="84" borderId="0" applyNumberFormat="0" applyBorder="0" applyAlignment="0" applyProtection="0"/>
    <xf numFmtId="0" fontId="11" fillId="78" borderId="0" applyNumberFormat="0" applyBorder="0" applyAlignment="0" applyProtection="0"/>
    <xf numFmtId="0" fontId="11" fillId="78" borderId="0" applyNumberFormat="0" applyBorder="0" applyAlignment="0" applyProtection="0"/>
    <xf numFmtId="0" fontId="11" fillId="84" borderId="0" applyNumberFormat="0" applyBorder="0" applyAlignment="0" applyProtection="0"/>
    <xf numFmtId="0" fontId="11" fillId="75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5" borderId="0" applyNumberFormat="0" applyBorder="0" applyAlignment="0" applyProtection="0"/>
    <xf numFmtId="0" fontId="60" fillId="80" borderId="0" applyNumberFormat="0" applyBorder="0" applyAlignment="0" applyProtection="0"/>
    <xf numFmtId="0" fontId="60" fillId="71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19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1" fillId="75" borderId="0" applyNumberFormat="0" applyBorder="0" applyAlignment="0" applyProtection="0"/>
    <xf numFmtId="0" fontId="11" fillId="74" borderId="0" applyNumberFormat="0" applyBorder="0" applyAlignment="0" applyProtection="0"/>
    <xf numFmtId="0" fontId="11" fillId="74" borderId="0" applyNumberFormat="0" applyBorder="0" applyAlignment="0" applyProtection="0"/>
    <xf numFmtId="0" fontId="11" fillId="75" borderId="0" applyNumberFormat="0" applyBorder="0" applyAlignment="0" applyProtection="0"/>
    <xf numFmtId="0" fontId="11" fillId="71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71" borderId="0" applyNumberFormat="0" applyBorder="0" applyAlignment="0" applyProtection="0"/>
    <xf numFmtId="0" fontId="60" fillId="75" borderId="0" applyNumberFormat="0" applyBorder="0" applyAlignment="0" applyProtection="0"/>
    <xf numFmtId="0" fontId="60" fillId="71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16" fillId="93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56" fillId="54" borderId="0" applyNumberFormat="0" applyBorder="0" applyAlignment="0" applyProtection="0"/>
    <xf numFmtId="0" fontId="56" fillId="69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56" fillId="54" borderId="0" applyNumberFormat="0" applyBorder="0" applyAlignment="0" applyProtection="0"/>
    <xf numFmtId="0" fontId="56" fillId="69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56" fillId="54" borderId="0" applyNumberFormat="0" applyBorder="0" applyAlignment="0" applyProtection="0"/>
    <xf numFmtId="0" fontId="56" fillId="69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1" fillId="107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107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60" fillId="72" borderId="0" applyNumberFormat="0" applyBorder="0" applyAlignment="0" applyProtection="0"/>
    <xf numFmtId="0" fontId="60" fillId="8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56" fillId="58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56" fillId="58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56" fillId="58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56" fillId="58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76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76" borderId="0" applyNumberFormat="0" applyBorder="0" applyAlignment="0" applyProtection="0"/>
    <xf numFmtId="0" fontId="60" fillId="88" borderId="0" applyNumberFormat="0" applyBorder="0" applyAlignment="0" applyProtection="0"/>
    <xf numFmtId="0" fontId="60" fillId="87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56" fillId="62" borderId="0" applyNumberFormat="0" applyBorder="0" applyAlignment="0" applyProtection="0"/>
    <xf numFmtId="0" fontId="56" fillId="12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56" fillId="62" borderId="0" applyNumberFormat="0" applyBorder="0" applyAlignment="0" applyProtection="0"/>
    <xf numFmtId="0" fontId="56" fillId="12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56" fillId="62" borderId="0" applyNumberFormat="0" applyBorder="0" applyAlignment="0" applyProtection="0"/>
    <xf numFmtId="0" fontId="56" fillId="12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183" fontId="7" fillId="102" borderId="38">
      <alignment horizontal="center" vertical="center"/>
    </xf>
    <xf numFmtId="37" fontId="96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37" fontId="96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37" fontId="97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37" fontId="98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37" fontId="98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37" fontId="99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37" fontId="57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00" fillId="112" borderId="0" applyNumberFormat="0" applyBorder="0" applyAlignment="0" applyProtection="0"/>
    <xf numFmtId="0" fontId="46" fillId="36" borderId="0" applyNumberFormat="0" applyBorder="0" applyAlignment="0" applyProtection="0"/>
    <xf numFmtId="0" fontId="46" fillId="6" borderId="0" applyNumberFormat="0" applyBorder="0" applyAlignment="0" applyProtection="0"/>
    <xf numFmtId="0" fontId="77" fillId="8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01" fillId="113" borderId="4" applyNumberFormat="0" applyAlignment="0" applyProtection="0"/>
    <xf numFmtId="0" fontId="101" fillId="113" borderId="4" applyNumberFormat="0" applyAlignment="0" applyProtection="0"/>
    <xf numFmtId="0" fontId="78" fillId="101" borderId="27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8" fillId="21" borderId="4" applyNumberFormat="0" applyAlignment="0" applyProtection="0"/>
    <xf numFmtId="0" fontId="78" fillId="105" borderId="27" applyNumberFormat="0" applyAlignment="0" applyProtection="0"/>
    <xf numFmtId="0" fontId="50" fillId="39" borderId="21" applyNumberFormat="0" applyAlignment="0" applyProtection="0"/>
    <xf numFmtId="0" fontId="103" fillId="98" borderId="21" applyNumberFormat="0" applyAlignment="0" applyProtection="0"/>
    <xf numFmtId="0" fontId="78" fillId="101" borderId="27" applyNumberFormat="0" applyAlignment="0" applyProtection="0"/>
    <xf numFmtId="0" fontId="78" fillId="101" borderId="27" applyNumberFormat="0" applyAlignment="0" applyProtection="0"/>
    <xf numFmtId="0" fontId="18" fillId="21" borderId="4" applyNumberFormat="0" applyAlignment="0" applyProtection="0"/>
    <xf numFmtId="0" fontId="101" fillId="113" borderId="4" applyNumberFormat="0" applyAlignment="0" applyProtection="0"/>
    <xf numFmtId="0" fontId="102" fillId="98" borderId="4" applyNumberFormat="0" applyAlignment="0" applyProtection="0"/>
    <xf numFmtId="0" fontId="78" fillId="101" borderId="27" applyNumberFormat="0" applyAlignment="0" applyProtection="0"/>
    <xf numFmtId="0" fontId="78" fillId="101" borderId="27" applyNumberFormat="0" applyAlignment="0" applyProtection="0"/>
    <xf numFmtId="0" fontId="101" fillId="113" borderId="4" applyNumberFormat="0" applyAlignment="0" applyProtection="0"/>
    <xf numFmtId="0" fontId="101" fillId="113" borderId="4" applyNumberFormat="0" applyAlignment="0" applyProtection="0"/>
    <xf numFmtId="0" fontId="101" fillId="113" borderId="4" applyNumberFormat="0" applyAlignment="0" applyProtection="0"/>
    <xf numFmtId="0" fontId="101" fillId="113" borderId="4" applyNumberFormat="0" applyAlignment="0" applyProtection="0"/>
    <xf numFmtId="0" fontId="65" fillId="82" borderId="5" applyNumberFormat="0" applyAlignment="0" applyProtection="0"/>
    <xf numFmtId="0" fontId="19" fillId="22" borderId="5" applyNumberFormat="0" applyAlignment="0" applyProtection="0"/>
    <xf numFmtId="0" fontId="52" fillId="40" borderId="24" applyNumberFormat="0" applyAlignment="0" applyProtection="0"/>
    <xf numFmtId="0" fontId="19" fillId="22" borderId="5" applyNumberFormat="0" applyAlignment="0" applyProtection="0"/>
    <xf numFmtId="0" fontId="65" fillId="22" borderId="5" applyNumberFormat="0" applyAlignment="0" applyProtection="0"/>
    <xf numFmtId="0" fontId="65" fillId="29" borderId="5" applyNumberFormat="0" applyAlignment="0" applyProtection="0"/>
    <xf numFmtId="0" fontId="52" fillId="40" borderId="24" applyNumberFormat="0" applyAlignment="0" applyProtection="0"/>
    <xf numFmtId="0" fontId="65" fillId="82" borderId="5" applyNumberFormat="0" applyAlignment="0" applyProtection="0"/>
    <xf numFmtId="0" fontId="19" fillId="22" borderId="5" applyNumberFormat="0" applyAlignment="0" applyProtection="0"/>
    <xf numFmtId="0" fontId="65" fillId="82" borderId="5" applyNumberFormat="0" applyAlignment="0" applyProtection="0"/>
    <xf numFmtId="0" fontId="65" fillId="82" borderId="5" applyNumberFormat="0" applyAlignment="0" applyProtection="0"/>
    <xf numFmtId="0" fontId="65" fillId="82" borderId="5" applyNumberFormat="0" applyAlignment="0" applyProtection="0"/>
    <xf numFmtId="0" fontId="65" fillId="82" borderId="5" applyNumberFormat="0" applyAlignment="0" applyProtection="0"/>
    <xf numFmtId="0" fontId="65" fillId="82" borderId="5" applyNumberFormat="0" applyAlignment="0" applyProtection="0"/>
    <xf numFmtId="0" fontId="58" fillId="24" borderId="0">
      <alignment horizontal="center" wrapText="1"/>
    </xf>
    <xf numFmtId="184" fontId="2" fillId="24" borderId="0">
      <alignment horizontal="center" wrapText="1"/>
    </xf>
    <xf numFmtId="184" fontId="2" fillId="24" borderId="0">
      <alignment horizontal="center" wrapText="1"/>
    </xf>
    <xf numFmtId="184" fontId="2" fillId="24" borderId="0">
      <alignment horizontal="center" wrapText="1"/>
    </xf>
    <xf numFmtId="184" fontId="2" fillId="24" borderId="0">
      <alignment horizontal="center" wrapText="1"/>
    </xf>
    <xf numFmtId="180" fontId="104" fillId="0" borderId="0"/>
    <xf numFmtId="180" fontId="104" fillId="0" borderId="0"/>
    <xf numFmtId="180" fontId="104" fillId="0" borderId="0"/>
    <xf numFmtId="180" fontId="104" fillId="0" borderId="0"/>
    <xf numFmtId="180" fontId="104" fillId="0" borderId="0"/>
    <xf numFmtId="180" fontId="104" fillId="0" borderId="0"/>
    <xf numFmtId="180" fontId="104" fillId="0" borderId="0"/>
    <xf numFmtId="180" fontId="104" fillId="0" borderId="0"/>
    <xf numFmtId="185" fontId="105" fillId="0" borderId="0"/>
    <xf numFmtId="39" fontId="105" fillId="0" borderId="0"/>
    <xf numFmtId="186" fontId="105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3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7" fontId="105" fillId="0" borderId="0" applyFont="0" applyFill="0" applyBorder="0" applyAlignment="0" applyProtection="0"/>
    <xf numFmtId="187" fontId="10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6" fillId="0" borderId="0">
      <protection locked="0"/>
    </xf>
    <xf numFmtId="0" fontId="61" fillId="90" borderId="0" applyNumberFormat="0" applyBorder="0" applyAlignment="0" applyProtection="0"/>
    <xf numFmtId="0" fontId="61" fillId="114" borderId="0" applyNumberFormat="0" applyBorder="0" applyAlignment="0" applyProtection="0"/>
    <xf numFmtId="0" fontId="61" fillId="91" borderId="0" applyNumberFormat="0" applyBorder="0" applyAlignment="0" applyProtection="0"/>
    <xf numFmtId="0" fontId="61" fillId="115" borderId="0" applyNumberFormat="0" applyBorder="0" applyAlignment="0" applyProtection="0"/>
    <xf numFmtId="178" fontId="57" fillId="0" borderId="0"/>
    <xf numFmtId="178" fontId="57" fillId="0" borderId="0"/>
    <xf numFmtId="178" fontId="57" fillId="0" borderId="0"/>
    <xf numFmtId="178" fontId="57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9" fontId="2" fillId="0" borderId="0">
      <protection locked="0"/>
    </xf>
    <xf numFmtId="37" fontId="57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39" fontId="57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09" fillId="26" borderId="0" applyNumberFormat="0" applyBorder="0" applyAlignment="0" applyProtection="0"/>
    <xf numFmtId="0" fontId="45" fillId="35" borderId="0" applyNumberFormat="0" applyBorder="0" applyAlignment="0" applyProtection="0"/>
    <xf numFmtId="0" fontId="45" fillId="26" borderId="0" applyNumberFormat="0" applyBorder="0" applyAlignment="0" applyProtection="0"/>
    <xf numFmtId="0" fontId="11" fillId="79" borderId="0" applyNumberFormat="0" applyBorder="0" applyAlignment="0" applyProtection="0"/>
    <xf numFmtId="0" fontId="21" fillId="5" borderId="0" applyNumberFormat="0" applyBorder="0" applyAlignment="0" applyProtection="0"/>
    <xf numFmtId="0" fontId="67" fillId="116" borderId="0" applyNumberFormat="0" applyBorder="0" applyAlignment="0" applyProtection="0"/>
    <xf numFmtId="0" fontId="21" fillId="7" borderId="0" applyNumberFormat="0" applyBorder="0" applyAlignment="0" applyProtection="0"/>
    <xf numFmtId="0" fontId="11" fillId="79" borderId="0" applyNumberFormat="0" applyBorder="0" applyAlignment="0" applyProtection="0"/>
    <xf numFmtId="0" fontId="21" fillId="7" borderId="0" applyNumberFormat="0" applyBorder="0" applyAlignment="0" applyProtection="0"/>
    <xf numFmtId="38" fontId="57" fillId="102" borderId="0" applyNumberFormat="0" applyBorder="0" applyAlignment="0" applyProtection="0"/>
    <xf numFmtId="0" fontId="110" fillId="0" borderId="0" applyNumberFormat="0" applyFill="0" applyBorder="0" applyAlignment="0" applyProtection="0"/>
    <xf numFmtId="0" fontId="79" fillId="0" borderId="32" applyNumberFormat="0" applyFill="0" applyAlignment="0" applyProtection="0"/>
    <xf numFmtId="0" fontId="79" fillId="0" borderId="39" applyNumberFormat="0" applyFill="0" applyAlignment="0" applyProtection="0"/>
    <xf numFmtId="0" fontId="22" fillId="0" borderId="6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22" fillId="0" borderId="6" applyNumberFormat="0" applyFill="0" applyAlignment="0" applyProtection="0"/>
    <xf numFmtId="0" fontId="79" fillId="0" borderId="6" applyNumberFormat="0" applyFill="0" applyAlignment="0" applyProtection="0"/>
    <xf numFmtId="0" fontId="42" fillId="0" borderId="18" applyNumberFormat="0" applyFill="0" applyAlignment="0" applyProtection="0"/>
    <xf numFmtId="0" fontId="79" fillId="0" borderId="40" applyNumberFormat="0" applyFill="0" applyAlignment="0" applyProtection="0"/>
    <xf numFmtId="0" fontId="79" fillId="0" borderId="32" applyNumberFormat="0" applyFill="0" applyAlignment="0" applyProtection="0"/>
    <xf numFmtId="0" fontId="22" fillId="0" borderId="6" applyNumberFormat="0" applyFill="0" applyAlignment="0" applyProtection="0"/>
    <xf numFmtId="0" fontId="79" fillId="0" borderId="32" applyNumberFormat="0" applyFill="0" applyAlignment="0" applyProtection="0"/>
    <xf numFmtId="0" fontId="79" fillId="0" borderId="39" applyNumberFormat="0" applyFill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0" fontId="80" fillId="0" borderId="7" applyNumberFormat="0" applyFill="0" applyAlignment="0" applyProtection="0"/>
    <xf numFmtId="0" fontId="80" fillId="0" borderId="33" applyNumberFormat="0" applyFill="0" applyAlignment="0" applyProtection="0"/>
    <xf numFmtId="0" fontId="80" fillId="0" borderId="41" applyNumberFormat="0" applyFill="0" applyAlignment="0" applyProtection="0"/>
    <xf numFmtId="0" fontId="23" fillId="0" borderId="7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23" fillId="0" borderId="7" applyNumberFormat="0" applyFill="0" applyAlignment="0" applyProtection="0"/>
    <xf numFmtId="0" fontId="80" fillId="0" borderId="7" applyNumberFormat="0" applyFill="0" applyAlignment="0" applyProtection="0"/>
    <xf numFmtId="0" fontId="43" fillId="0" borderId="19" applyNumberFormat="0" applyFill="0" applyAlignment="0" applyProtection="0"/>
    <xf numFmtId="0" fontId="80" fillId="0" borderId="42" applyNumberFormat="0" applyFill="0" applyAlignment="0" applyProtection="0"/>
    <xf numFmtId="0" fontId="80" fillId="0" borderId="33" applyNumberFormat="0" applyFill="0" applyAlignment="0" applyProtection="0"/>
    <xf numFmtId="0" fontId="23" fillId="0" borderId="7" applyNumberFormat="0" applyFill="0" applyAlignment="0" applyProtection="0"/>
    <xf numFmtId="0" fontId="80" fillId="0" borderId="33" applyNumberFormat="0" applyFill="0" applyAlignment="0" applyProtection="0"/>
    <xf numFmtId="0" fontId="80" fillId="0" borderId="41" applyNumberFormat="0" applyFill="0" applyAlignment="0" applyProtection="0"/>
    <xf numFmtId="0" fontId="80" fillId="0" borderId="33" applyNumberFormat="0" applyFill="0" applyAlignment="0" applyProtection="0"/>
    <xf numFmtId="0" fontId="80" fillId="0" borderId="7" applyNumberFormat="0" applyFill="0" applyAlignment="0" applyProtection="0"/>
    <xf numFmtId="0" fontId="80" fillId="0" borderId="7" applyNumberFormat="0" applyFill="0" applyAlignment="0" applyProtection="0"/>
    <xf numFmtId="0" fontId="80" fillId="0" borderId="7" applyNumberFormat="0" applyFill="0" applyAlignment="0" applyProtection="0"/>
    <xf numFmtId="0" fontId="81" fillId="0" borderId="43" applyNumberFormat="0" applyFill="0" applyAlignment="0" applyProtection="0"/>
    <xf numFmtId="0" fontId="81" fillId="0" borderId="34" applyNumberFormat="0" applyFill="0" applyAlignment="0" applyProtection="0"/>
    <xf numFmtId="0" fontId="81" fillId="0" borderId="44" applyNumberFormat="0" applyFill="0" applyAlignment="0" applyProtection="0"/>
    <xf numFmtId="0" fontId="24" fillId="0" borderId="8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24" fillId="0" borderId="8" applyNumberFormat="0" applyFill="0" applyAlignment="0" applyProtection="0"/>
    <xf numFmtId="0" fontId="81" fillId="0" borderId="34" applyNumberFormat="0" applyFill="0" applyAlignment="0" applyProtection="0"/>
    <xf numFmtId="0" fontId="44" fillId="0" borderId="20" applyNumberFormat="0" applyFill="0" applyAlignment="0" applyProtection="0"/>
    <xf numFmtId="0" fontId="81" fillId="0" borderId="45" applyNumberFormat="0" applyFill="0" applyAlignment="0" applyProtection="0"/>
    <xf numFmtId="0" fontId="24" fillId="0" borderId="8" applyNumberFormat="0" applyFill="0" applyAlignment="0" applyProtection="0"/>
    <xf numFmtId="0" fontId="81" fillId="0" borderId="43" applyNumberFormat="0" applyFill="0" applyAlignment="0" applyProtection="0"/>
    <xf numFmtId="0" fontId="81" fillId="0" borderId="44" applyNumberFormat="0" applyFill="0" applyAlignment="0" applyProtection="0"/>
    <xf numFmtId="0" fontId="81" fillId="0" borderId="34" applyNumberFormat="0" applyFill="0" applyAlignment="0" applyProtection="0"/>
    <xf numFmtId="0" fontId="81" fillId="0" borderId="34" applyNumberFormat="0" applyFill="0" applyAlignment="0" applyProtection="0"/>
    <xf numFmtId="0" fontId="81" fillId="0" borderId="43" applyNumberFormat="0" applyFill="0" applyAlignment="0" applyProtection="0"/>
    <xf numFmtId="0" fontId="81" fillId="0" borderId="43" applyNumberFormat="0" applyFill="0" applyAlignment="0" applyProtection="0"/>
    <xf numFmtId="0" fontId="2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90" fontId="2" fillId="0" borderId="0">
      <protection locked="0"/>
    </xf>
    <xf numFmtId="190" fontId="2" fillId="0" borderId="0">
      <protection locked="0"/>
    </xf>
    <xf numFmtId="191" fontId="105" fillId="0" borderId="0"/>
    <xf numFmtId="0" fontId="111" fillId="0" borderId="46" applyNumberFormat="0" applyFill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10" fontId="57" fillId="2" borderId="29" applyNumberFormat="0" applyBorder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8" borderId="4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68" fillId="8" borderId="27" applyNumberFormat="0" applyAlignment="0" applyProtection="0"/>
    <xf numFmtId="0" fontId="48" fillId="38" borderId="21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114" fillId="0" borderId="47" applyNumberFormat="0" applyFill="0" applyAlignment="0" applyProtection="0"/>
    <xf numFmtId="0" fontId="67" fillId="0" borderId="35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69" fillId="0" borderId="9" applyNumberFormat="0" applyFill="0" applyAlignment="0" applyProtection="0"/>
    <xf numFmtId="0" fontId="67" fillId="0" borderId="35" applyNumberFormat="0" applyFill="0" applyAlignment="0" applyProtection="0"/>
    <xf numFmtId="0" fontId="51" fillId="0" borderId="23" applyNumberFormat="0" applyFill="0" applyAlignment="0" applyProtection="0"/>
    <xf numFmtId="0" fontId="114" fillId="0" borderId="47" applyNumberFormat="0" applyFill="0" applyAlignment="0" applyProtection="0"/>
    <xf numFmtId="0" fontId="27" fillId="0" borderId="9" applyNumberFormat="0" applyFill="0" applyAlignment="0" applyProtection="0"/>
    <xf numFmtId="0" fontId="114" fillId="0" borderId="47" applyNumberFormat="0" applyFill="0" applyAlignment="0" applyProtection="0"/>
    <xf numFmtId="0" fontId="40" fillId="0" borderId="48" applyNumberFormat="0" applyFill="0" applyAlignment="0" applyProtection="0"/>
    <xf numFmtId="0" fontId="67" fillId="0" borderId="35" applyNumberFormat="0" applyFill="0" applyAlignment="0" applyProtection="0"/>
    <xf numFmtId="0" fontId="67" fillId="0" borderId="35" applyNumberFormat="0" applyFill="0" applyAlignment="0" applyProtection="0"/>
    <xf numFmtId="0" fontId="114" fillId="0" borderId="47" applyNumberFormat="0" applyFill="0" applyAlignment="0" applyProtection="0"/>
    <xf numFmtId="0" fontId="114" fillId="0" borderId="47" applyNumberFormat="0" applyFill="0" applyAlignment="0" applyProtection="0"/>
    <xf numFmtId="14" fontId="105" fillId="0" borderId="0">
      <alignment horizontal="center"/>
    </xf>
    <xf numFmtId="37" fontId="58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192" fontId="57" fillId="0" borderId="29">
      <alignment horizontal="right"/>
    </xf>
    <xf numFmtId="192" fontId="57" fillId="0" borderId="29">
      <alignment horizontal="right"/>
    </xf>
    <xf numFmtId="192" fontId="57" fillId="0" borderId="29">
      <alignment horizontal="right"/>
    </xf>
    <xf numFmtId="192" fontId="57" fillId="0" borderId="29">
      <alignment horizontal="right"/>
    </xf>
    <xf numFmtId="192" fontId="57" fillId="0" borderId="0">
      <alignment horizontal="center"/>
    </xf>
    <xf numFmtId="192" fontId="57" fillId="0" borderId="0">
      <alignment horizontal="center"/>
    </xf>
    <xf numFmtId="192" fontId="57" fillId="0" borderId="0">
      <alignment horizontal="center"/>
    </xf>
    <xf numFmtId="192" fontId="57" fillId="0" borderId="0">
      <alignment horizontal="center"/>
    </xf>
    <xf numFmtId="193" fontId="105" fillId="0" borderId="0">
      <alignment horizontal="center"/>
    </xf>
    <xf numFmtId="17" fontId="105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0" fontId="115" fillId="23" borderId="0" applyNumberFormat="0" applyBorder="0" applyAlignment="0" applyProtection="0"/>
    <xf numFmtId="0" fontId="115" fillId="23" borderId="0" applyNumberFormat="0" applyBorder="0" applyAlignment="0" applyProtection="0"/>
    <xf numFmtId="0" fontId="77" fillId="12" borderId="0" applyNumberFormat="0" applyBorder="0" applyAlignment="0" applyProtection="0"/>
    <xf numFmtId="0" fontId="47" fillId="37" borderId="0" applyNumberFormat="0" applyBorder="0" applyAlignment="0" applyProtection="0"/>
    <xf numFmtId="0" fontId="47" fillId="8" borderId="0" applyNumberFormat="0" applyBorder="0" applyAlignment="0" applyProtection="0"/>
    <xf numFmtId="0" fontId="67" fillId="87" borderId="0" applyNumberFormat="0" applyBorder="0" applyAlignment="0" applyProtection="0"/>
    <xf numFmtId="0" fontId="28" fillId="23" borderId="0" applyNumberFormat="0" applyBorder="0" applyAlignment="0" applyProtection="0"/>
    <xf numFmtId="0" fontId="115" fillId="23" borderId="0" applyNumberFormat="0" applyBorder="0" applyAlignment="0" applyProtection="0"/>
    <xf numFmtId="37" fontId="116" fillId="0" borderId="0"/>
    <xf numFmtId="194" fontId="117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168" fontId="2" fillId="0" borderId="0">
      <alignment horizontal="left" wrapText="1"/>
    </xf>
    <xf numFmtId="0" fontId="11" fillId="0" borderId="0"/>
    <xf numFmtId="0" fontId="84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2" fillId="0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7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11" fillId="0" borderId="0"/>
    <xf numFmtId="168" fontId="1" fillId="0" borderId="0">
      <alignment horizontal="left" wrapText="1"/>
    </xf>
    <xf numFmtId="168" fontId="1" fillId="0" borderId="0">
      <alignment horizontal="left" wrapText="1"/>
    </xf>
    <xf numFmtId="168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7" fillId="66" borderId="0"/>
    <xf numFmtId="0" fontId="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66" borderId="0"/>
    <xf numFmtId="0" fontId="1" fillId="0" borderId="0"/>
    <xf numFmtId="0" fontId="1" fillId="0" borderId="0"/>
    <xf numFmtId="0" fontId="11" fillId="0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11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11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84" fillId="0" borderId="0"/>
    <xf numFmtId="0" fontId="1" fillId="0" borderId="0"/>
    <xf numFmtId="0" fontId="1" fillId="0" borderId="0"/>
    <xf numFmtId="0" fontId="2" fillId="0" borderId="0"/>
    <xf numFmtId="0" fontId="7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57" fillId="66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168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84" fillId="0" borderId="0"/>
    <xf numFmtId="0" fontId="11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7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168" fontId="1" fillId="0" borderId="0">
      <alignment horizontal="left" wrapText="1"/>
    </xf>
    <xf numFmtId="168" fontId="1" fillId="0" borderId="0">
      <alignment horizontal="left" wrapText="1"/>
    </xf>
    <xf numFmtId="168" fontId="1" fillId="0" borderId="0">
      <alignment horizontal="left" wrapText="1"/>
    </xf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57" fillId="66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2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66" borderId="0"/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2" fillId="0" borderId="0"/>
    <xf numFmtId="0" fontId="84" fillId="0" borderId="0"/>
    <xf numFmtId="0" fontId="84" fillId="0" borderId="0"/>
    <xf numFmtId="0" fontId="84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2" fillId="0" borderId="0"/>
    <xf numFmtId="168" fontId="2" fillId="0" borderId="0">
      <alignment horizontal="left" wrapText="1"/>
    </xf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84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84" fillId="41" borderId="25" applyNumberFormat="0" applyFont="0" applyAlignment="0" applyProtection="0"/>
    <xf numFmtId="0" fontId="84" fillId="41" borderId="25" applyNumberFormat="0" applyFont="0" applyAlignment="0" applyProtection="0"/>
    <xf numFmtId="0" fontId="84" fillId="41" borderId="25" applyNumberFormat="0" applyFont="0" applyAlignment="0" applyProtection="0"/>
    <xf numFmtId="168" fontId="7" fillId="0" borderId="0">
      <alignment horizontal="left" wrapText="1"/>
    </xf>
    <xf numFmtId="0" fontId="7" fillId="24" borderId="10" applyNumberFormat="0" applyFont="0" applyAlignment="0" applyProtection="0"/>
    <xf numFmtId="0" fontId="7" fillId="24" borderId="10" applyNumberFormat="0" applyFont="0" applyAlignment="0" applyProtection="0"/>
    <xf numFmtId="0" fontId="7" fillId="24" borderId="10" applyNumberFormat="0" applyFont="0" applyAlignment="0" applyProtection="0"/>
    <xf numFmtId="0" fontId="11" fillId="41" borderId="25" applyNumberFormat="0" applyFont="0" applyAlignment="0" applyProtection="0"/>
    <xf numFmtId="168" fontId="7" fillId="0" borderId="0">
      <alignment horizontal="left" wrapText="1"/>
    </xf>
    <xf numFmtId="0" fontId="11" fillId="41" borderId="25" applyNumberFormat="0" applyFont="0" applyAlignment="0" applyProtection="0"/>
    <xf numFmtId="0" fontId="7" fillId="24" borderId="10" applyNumberFormat="0" applyFont="0" applyAlignment="0" applyProtection="0"/>
    <xf numFmtId="0" fontId="7" fillId="24" borderId="10" applyNumberFormat="0" applyFont="0" applyAlignment="0" applyProtection="0"/>
    <xf numFmtId="168" fontId="7" fillId="0" borderId="0">
      <alignment horizontal="left" wrapText="1"/>
    </xf>
    <xf numFmtId="0" fontId="11" fillId="24" borderId="49" applyNumberFormat="0" applyFont="0" applyAlignment="0" applyProtection="0"/>
    <xf numFmtId="0" fontId="11" fillId="41" borderId="25" applyNumberFormat="0" applyFont="0" applyAlignment="0" applyProtection="0"/>
    <xf numFmtId="0" fontId="11" fillId="24" borderId="49" applyNumberFormat="0" applyFont="0" applyAlignment="0" applyProtection="0"/>
    <xf numFmtId="168" fontId="7" fillId="0" borderId="0">
      <alignment horizontal="left" wrapText="1"/>
    </xf>
    <xf numFmtId="0" fontId="2" fillId="86" borderId="10" applyNumberFormat="0" applyFont="0" applyAlignment="0" applyProtection="0"/>
    <xf numFmtId="0" fontId="11" fillId="41" borderId="25" applyNumberFormat="0" applyFont="0" applyAlignment="0" applyProtection="0"/>
    <xf numFmtId="0" fontId="2" fillId="86" borderId="10" applyNumberFormat="0" applyFont="0" applyAlignment="0" applyProtection="0"/>
    <xf numFmtId="168" fontId="7" fillId="0" borderId="0">
      <alignment horizontal="left" wrapText="1"/>
    </xf>
    <xf numFmtId="0" fontId="11" fillId="41" borderId="25" applyNumberFormat="0" applyFont="0" applyAlignment="0" applyProtection="0"/>
    <xf numFmtId="0" fontId="11" fillId="41" borderId="25" applyNumberFormat="0" applyFont="0" applyAlignment="0" applyProtection="0"/>
    <xf numFmtId="0" fontId="57" fillId="86" borderId="27" applyNumberFormat="0" applyFont="0" applyAlignment="0" applyProtection="0"/>
    <xf numFmtId="168" fontId="7" fillId="0" borderId="0">
      <alignment horizontal="left" wrapText="1"/>
    </xf>
    <xf numFmtId="0" fontId="15" fillId="24" borderId="10" applyNumberFormat="0" applyFont="0" applyAlignment="0" applyProtection="0"/>
    <xf numFmtId="0" fontId="2" fillId="86" borderId="10" applyNumberFormat="0" applyFont="0" applyAlignment="0" applyProtection="0"/>
    <xf numFmtId="0" fontId="7" fillId="24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195" fontId="118" fillId="117" borderId="29" applyNumberFormat="0" applyFont="0" applyFill="0" applyAlignment="0" applyProtection="0"/>
    <xf numFmtId="0" fontId="71" fillId="113" borderId="11" applyNumberFormat="0" applyAlignment="0" applyProtection="0"/>
    <xf numFmtId="0" fontId="71" fillId="113" borderId="11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168" fontId="7" fillId="0" borderId="0">
      <alignment horizontal="left" wrapText="1"/>
    </xf>
    <xf numFmtId="0" fontId="71" fillId="105" borderId="11" applyNumberFormat="0" applyAlignment="0" applyProtection="0"/>
    <xf numFmtId="0" fontId="71" fillId="105" borderId="11" applyNumberFormat="0" applyAlignment="0" applyProtection="0"/>
    <xf numFmtId="0" fontId="49" fillId="39" borderId="22" applyNumberFormat="0" applyAlignment="0" applyProtection="0"/>
    <xf numFmtId="0" fontId="49" fillId="98" borderId="22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168" fontId="7" fillId="0" borderId="0">
      <alignment horizontal="left" wrapText="1"/>
    </xf>
    <xf numFmtId="0" fontId="30" fillId="21" borderId="11" applyNumberFormat="0" applyAlignment="0" applyProtection="0"/>
    <xf numFmtId="0" fontId="71" fillId="113" borderId="11" applyNumberFormat="0" applyAlignment="0" applyProtection="0"/>
    <xf numFmtId="0" fontId="30" fillId="98" borderId="11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0" fontId="71" fillId="113" borderId="11" applyNumberFormat="0" applyAlignment="0" applyProtection="0"/>
    <xf numFmtId="0" fontId="71" fillId="113" borderId="11" applyNumberFormat="0" applyAlignment="0" applyProtection="0"/>
    <xf numFmtId="0" fontId="71" fillId="113" borderId="11" applyNumberFormat="0" applyAlignment="0" applyProtection="0"/>
    <xf numFmtId="0" fontId="71" fillId="113" borderId="11" applyNumberFormat="0" applyAlignment="0" applyProtection="0"/>
    <xf numFmtId="0" fontId="119" fillId="0" borderId="0">
      <alignment horizontal="centerContinuous"/>
    </xf>
    <xf numFmtId="196" fontId="57" fillId="0" borderId="0"/>
    <xf numFmtId="196" fontId="57" fillId="0" borderId="0"/>
    <xf numFmtId="196" fontId="57" fillId="0" borderId="0"/>
    <xf numFmtId="196" fontId="57" fillId="0" borderId="0"/>
    <xf numFmtId="197" fontId="57" fillId="0" borderId="0" applyFont="0" applyFill="0" applyBorder="0" applyAlignment="0" applyProtection="0"/>
    <xf numFmtId="197" fontId="57" fillId="0" borderId="0" applyFont="0" applyFill="0" applyBorder="0" applyAlignment="0" applyProtection="0"/>
    <xf numFmtId="197" fontId="57" fillId="0" borderId="0" applyFont="0" applyFill="0" applyBorder="0" applyAlignment="0" applyProtection="0"/>
    <xf numFmtId="168" fontId="7" fillId="0" borderId="0">
      <alignment horizontal="left" wrapText="1"/>
    </xf>
    <xf numFmtId="198" fontId="57" fillId="0" borderId="0"/>
    <xf numFmtId="198" fontId="57" fillId="0" borderId="0"/>
    <xf numFmtId="10" fontId="2" fillId="0" borderId="0" applyFont="0" applyFill="0" applyBorder="0" applyAlignment="0" applyProtection="0"/>
    <xf numFmtId="198" fontId="57" fillId="0" borderId="0"/>
    <xf numFmtId="198" fontId="57" fillId="0" borderId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182" fontId="57" fillId="0" borderId="0"/>
    <xf numFmtId="182" fontId="57" fillId="0" borderId="0"/>
    <xf numFmtId="182" fontId="57" fillId="0" borderId="0"/>
    <xf numFmtId="182" fontId="57" fillId="0" borderId="0"/>
    <xf numFmtId="199" fontId="57" fillId="0" borderId="0"/>
    <xf numFmtId="199" fontId="57" fillId="0" borderId="0"/>
    <xf numFmtId="199" fontId="57" fillId="0" borderId="0"/>
    <xf numFmtId="199" fontId="57" fillId="0" borderId="0"/>
    <xf numFmtId="4" fontId="57" fillId="23" borderId="27" applyNumberFormat="0" applyProtection="0">
      <alignment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14" fillId="25" borderId="27" applyNumberFormat="0" applyProtection="0">
      <alignment vertical="center"/>
    </xf>
    <xf numFmtId="168" fontId="7" fillId="0" borderId="0">
      <alignment horizontal="left" wrapText="1"/>
    </xf>
    <xf numFmtId="4" fontId="31" fillId="25" borderId="12" applyNumberFormat="0" applyProtection="0">
      <alignment vertical="center"/>
    </xf>
    <xf numFmtId="4" fontId="31" fillId="25" borderId="12" applyNumberFormat="0" applyProtection="0">
      <alignment vertical="center"/>
    </xf>
    <xf numFmtId="168" fontId="7" fillId="0" borderId="0">
      <alignment horizontal="left" wrapText="1"/>
    </xf>
    <xf numFmtId="4" fontId="57" fillId="25" borderId="27" applyNumberFormat="0" applyProtection="0">
      <alignment horizontal="left" vertical="center" indent="1"/>
    </xf>
    <xf numFmtId="168" fontId="7" fillId="0" borderId="0">
      <alignment horizontal="left" wrapText="1"/>
    </xf>
    <xf numFmtId="4" fontId="5" fillId="25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72" fillId="23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5" fillId="25" borderId="12" applyNumberFormat="0" applyProtection="0">
      <alignment horizontal="left" vertical="top" indent="1"/>
    </xf>
    <xf numFmtId="0" fontId="5" fillId="25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" fillId="30" borderId="0" applyNumberFormat="0" applyProtection="0">
      <alignment horizontal="left" vertical="center" indent="1"/>
    </xf>
    <xf numFmtId="4" fontId="5" fillId="30" borderId="0" applyNumberFormat="0" applyProtection="0">
      <alignment horizontal="left" vertical="center" indent="1"/>
    </xf>
    <xf numFmtId="4" fontId="32" fillId="0" borderId="0" applyNumberFormat="0" applyProtection="0">
      <alignment horizontal="left"/>
    </xf>
    <xf numFmtId="168" fontId="7" fillId="0" borderId="0">
      <alignment horizontal="left" wrapText="1"/>
    </xf>
    <xf numFmtId="4" fontId="57" fillId="4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96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8" borderId="30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2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6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20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9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26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1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97" borderId="30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2" fillId="93" borderId="30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2" fillId="93" borderId="30" applyNumberFormat="0" applyProtection="0">
      <alignment horizontal="left" vertical="center" indent="1"/>
    </xf>
    <xf numFmtId="168" fontId="7" fillId="0" borderId="0">
      <alignment horizontal="left" wrapText="1"/>
    </xf>
    <xf numFmtId="4" fontId="33" fillId="28" borderId="0" applyNumberFormat="0" applyProtection="0">
      <alignment horizontal="left" vertical="center" indent="1"/>
    </xf>
    <xf numFmtId="168" fontId="7" fillId="0" borderId="0">
      <alignment horizontal="left" wrapText="1"/>
    </xf>
    <xf numFmtId="4" fontId="57" fillId="29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3" fillId="0" borderId="0" applyNumberFormat="0" applyProtection="0">
      <alignment horizontal="left" vertical="center" indent="1"/>
    </xf>
    <xf numFmtId="4" fontId="57" fillId="68" borderId="30" applyNumberFormat="0" applyProtection="0">
      <alignment horizontal="left" vertical="center" indent="1"/>
    </xf>
    <xf numFmtId="168" fontId="7" fillId="0" borderId="0">
      <alignment horizontal="left" wrapText="1"/>
    </xf>
    <xf numFmtId="4" fontId="3" fillId="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57" fillId="29" borderId="30" applyNumberFormat="0" applyProtection="0">
      <alignment horizontal="left" vertical="center" indent="1"/>
    </xf>
    <xf numFmtId="168" fontId="7" fillId="0" borderId="0">
      <alignment horizontal="left" wrapText="1"/>
    </xf>
    <xf numFmtId="4" fontId="3" fillId="30" borderId="0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28" borderId="12" applyNumberFormat="0" applyProtection="0">
      <alignment horizontal="left" vertical="center" indent="1"/>
    </xf>
    <xf numFmtId="0" fontId="2" fillId="28" borderId="12" applyNumberFormat="0" applyProtection="0">
      <alignment horizontal="left" vertical="center" indent="1"/>
    </xf>
    <xf numFmtId="0" fontId="2" fillId="93" borderId="12" applyNumberFormat="0" applyProtection="0">
      <alignment horizontal="left" vertical="center" indent="1"/>
    </xf>
    <xf numFmtId="0" fontId="2" fillId="28" borderId="12" applyNumberFormat="0" applyProtection="0">
      <alignment horizontal="left" vertical="center" indent="1"/>
    </xf>
    <xf numFmtId="0" fontId="2" fillId="28" borderId="12" applyNumberFormat="0" applyProtection="0">
      <alignment horizontal="left" vertical="center" indent="1"/>
    </xf>
    <xf numFmtId="0" fontId="2" fillId="93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6" fillId="28" borderId="12" applyNumberFormat="0" applyProtection="0">
      <alignment horizontal="left" vertical="center" indent="1"/>
    </xf>
    <xf numFmtId="0" fontId="6" fillId="28" borderId="12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28" borderId="12" applyNumberFormat="0" applyProtection="0">
      <alignment horizontal="left" vertical="top" indent="1"/>
    </xf>
    <xf numFmtId="0" fontId="57" fillId="93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93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center" indent="1"/>
    </xf>
    <xf numFmtId="0" fontId="57" fillId="69" borderId="27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29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top" indent="1"/>
    </xf>
    <xf numFmtId="0" fontId="57" fillId="29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29" borderId="12" applyNumberFormat="0" applyProtection="0">
      <alignment horizontal="left" vertical="top" indent="1"/>
    </xf>
    <xf numFmtId="0" fontId="2" fillId="31" borderId="12" applyNumberFormat="0" applyProtection="0">
      <alignment horizontal="left" vertical="center" indent="1"/>
    </xf>
    <xf numFmtId="0" fontId="57" fillId="9" borderId="27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1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center" indent="1"/>
    </xf>
    <xf numFmtId="0" fontId="2" fillId="9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center" indent="1"/>
    </xf>
    <xf numFmtId="0" fontId="2" fillId="9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9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1" borderId="12" applyNumberFormat="0" applyProtection="0">
      <alignment horizontal="left" vertical="top" indent="1"/>
    </xf>
    <xf numFmtId="0" fontId="57" fillId="9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9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center" indent="1"/>
    </xf>
    <xf numFmtId="0" fontId="57" fillId="68" borderId="27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68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top" indent="1"/>
    </xf>
    <xf numFmtId="0" fontId="57" fillId="68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68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57" fillId="98" borderId="31" applyNumberFormat="0">
      <protection locked="0"/>
    </xf>
    <xf numFmtId="168" fontId="7" fillId="0" borderId="0">
      <alignment horizontal="left" wrapText="1"/>
    </xf>
    <xf numFmtId="0" fontId="7" fillId="0" borderId="0"/>
    <xf numFmtId="0" fontId="2" fillId="0" borderId="0"/>
    <xf numFmtId="168" fontId="7" fillId="0" borderId="0">
      <alignment horizontal="left" wrapText="1"/>
    </xf>
    <xf numFmtId="0" fontId="2" fillId="98" borderId="29" applyNumberFormat="0">
      <protection locked="0"/>
    </xf>
    <xf numFmtId="0" fontId="2" fillId="98" borderId="29" applyNumberFormat="0">
      <protection locked="0"/>
    </xf>
    <xf numFmtId="0" fontId="2" fillId="98" borderId="29" applyNumberFormat="0">
      <protection locked="0"/>
    </xf>
    <xf numFmtId="0" fontId="2" fillId="98" borderId="29" applyNumberFormat="0">
      <protection locked="0"/>
    </xf>
    <xf numFmtId="0" fontId="2" fillId="0" borderId="0"/>
    <xf numFmtId="0" fontId="7" fillId="0" borderId="0"/>
    <xf numFmtId="0" fontId="2" fillId="0" borderId="0"/>
    <xf numFmtId="4" fontId="13" fillId="24" borderId="12" applyNumberFormat="0" applyProtection="0">
      <alignment vertical="center"/>
    </xf>
    <xf numFmtId="168" fontId="7" fillId="0" borderId="0">
      <alignment horizontal="left" wrapText="1"/>
    </xf>
    <xf numFmtId="4" fontId="3" fillId="33" borderId="12" applyNumberFormat="0" applyProtection="0">
      <alignment vertical="center"/>
    </xf>
    <xf numFmtId="4" fontId="3" fillId="33" borderId="12" applyNumberFormat="0" applyProtection="0">
      <alignment vertical="center"/>
    </xf>
    <xf numFmtId="168" fontId="7" fillId="0" borderId="0">
      <alignment horizontal="left" wrapText="1"/>
    </xf>
    <xf numFmtId="4" fontId="14" fillId="33" borderId="29" applyNumberFormat="0" applyProtection="0">
      <alignment vertical="center"/>
    </xf>
    <xf numFmtId="168" fontId="7" fillId="0" borderId="0">
      <alignment horizontal="left" wrapText="1"/>
    </xf>
    <xf numFmtId="4" fontId="34" fillId="33" borderId="12" applyNumberFormat="0" applyProtection="0">
      <alignment vertical="center"/>
    </xf>
    <xf numFmtId="4" fontId="34" fillId="33" borderId="12" applyNumberFormat="0" applyProtection="0">
      <alignment vertical="center"/>
    </xf>
    <xf numFmtId="168" fontId="7" fillId="0" borderId="0">
      <alignment horizontal="left" wrapText="1"/>
    </xf>
    <xf numFmtId="4" fontId="13" fillId="21" borderId="12" applyNumberFormat="0" applyProtection="0">
      <alignment horizontal="left" vertical="center" indent="1"/>
    </xf>
    <xf numFmtId="168" fontId="7" fillId="0" borderId="0">
      <alignment horizontal="left" wrapText="1"/>
    </xf>
    <xf numFmtId="4" fontId="3" fillId="33" borderId="12" applyNumberFormat="0" applyProtection="0">
      <alignment horizontal="left" vertical="center" indent="1"/>
    </xf>
    <xf numFmtId="4" fontId="3" fillId="33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13" fillId="24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3" fillId="33" borderId="12" applyNumberFormat="0" applyProtection="0">
      <alignment horizontal="left" vertical="top" indent="1"/>
    </xf>
    <xf numFmtId="0" fontId="3" fillId="33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3" fillId="68" borderId="12" applyNumberFormat="0" applyProtection="0">
      <alignment horizontal="right" vertical="center"/>
    </xf>
    <xf numFmtId="4" fontId="3" fillId="68" borderId="12" applyNumberFormat="0" applyProtection="0">
      <alignment horizontal="right" vertical="center"/>
    </xf>
    <xf numFmtId="3" fontId="3" fillId="32" borderId="12" applyProtection="0">
      <alignment horizontal="right" vertical="center"/>
    </xf>
    <xf numFmtId="3" fontId="3" fillId="32" borderId="12" applyProtection="0">
      <alignment horizontal="right" vertical="center"/>
    </xf>
    <xf numFmtId="3" fontId="3" fillId="32" borderId="12" applyProtection="0">
      <alignment horizontal="right" vertical="center"/>
    </xf>
    <xf numFmtId="3" fontId="3" fillId="32" borderId="12" applyProtection="0">
      <alignment horizontal="right" vertical="center"/>
    </xf>
    <xf numFmtId="4" fontId="3" fillId="0" borderId="0" applyNumberFormat="0" applyProtection="0">
      <alignment horizontal="right"/>
    </xf>
    <xf numFmtId="168" fontId="7" fillId="0" borderId="0">
      <alignment horizontal="left" wrapText="1"/>
    </xf>
    <xf numFmtId="4" fontId="14" fillId="2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3" fillId="29" borderId="12" applyNumberFormat="0" applyProtection="0">
      <alignment horizontal="left" vertical="center" indent="1"/>
    </xf>
    <xf numFmtId="4" fontId="3" fillId="29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13" fillId="29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3" fillId="30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32" fillId="0" borderId="0" applyNumberFormat="0" applyProtection="0">
      <alignment horizontal="center" wrapText="1"/>
    </xf>
    <xf numFmtId="168" fontId="7" fillId="0" borderId="0">
      <alignment horizontal="left" wrapText="1"/>
    </xf>
    <xf numFmtId="4" fontId="120" fillId="99" borderId="0" applyNumberFormat="0" applyProtection="0">
      <alignment horizontal="left" vertical="center" indent="1"/>
    </xf>
    <xf numFmtId="4" fontId="36" fillId="0" borderId="0" applyNumberFormat="0" applyProtection="0">
      <alignment horizontal="right"/>
    </xf>
    <xf numFmtId="4" fontId="74" fillId="98" borderId="27" applyNumberFormat="0" applyProtection="0">
      <alignment horizontal="right" vertical="center"/>
    </xf>
    <xf numFmtId="168" fontId="7" fillId="0" borderId="0">
      <alignment horizontal="left" wrapText="1"/>
    </xf>
    <xf numFmtId="4" fontId="36" fillId="68" borderId="12" applyNumberFormat="0" applyProtection="0">
      <alignment horizontal="right" vertical="center"/>
    </xf>
    <xf numFmtId="0" fontId="121" fillId="0" borderId="0"/>
    <xf numFmtId="0" fontId="122" fillId="0" borderId="0"/>
    <xf numFmtId="0" fontId="123" fillId="118" borderId="0"/>
    <xf numFmtId="0" fontId="123" fillId="118" borderId="0"/>
    <xf numFmtId="168" fontId="7" fillId="0" borderId="0">
      <alignment horizontal="left" wrapText="1"/>
    </xf>
    <xf numFmtId="49" fontId="124" fillId="118" borderId="0"/>
    <xf numFmtId="49" fontId="124" fillId="118" borderId="0"/>
    <xf numFmtId="168" fontId="7" fillId="0" borderId="0">
      <alignment horizontal="left" wrapText="1"/>
    </xf>
    <xf numFmtId="49" fontId="125" fillId="118" borderId="50"/>
    <xf numFmtId="49" fontId="125" fillId="118" borderId="0"/>
    <xf numFmtId="0" fontId="123" fillId="2" borderId="50">
      <protection locked="0"/>
    </xf>
    <xf numFmtId="0" fontId="123" fillId="118" borderId="0"/>
    <xf numFmtId="0" fontId="37" fillId="119" borderId="0"/>
    <xf numFmtId="168" fontId="7" fillId="0" borderId="0">
      <alignment horizontal="left" wrapText="1"/>
    </xf>
    <xf numFmtId="0" fontId="37" fillId="120" borderId="0"/>
    <xf numFmtId="168" fontId="7" fillId="0" borderId="0">
      <alignment horizontal="left" wrapText="1"/>
    </xf>
    <xf numFmtId="0" fontId="37" fillId="121" borderId="0"/>
    <xf numFmtId="0" fontId="37" fillId="122" borderId="0"/>
    <xf numFmtId="168" fontId="7" fillId="0" borderId="0">
      <alignment horizontal="left" wrapText="1"/>
    </xf>
    <xf numFmtId="37" fontId="57" fillId="98" borderId="2"/>
    <xf numFmtId="184" fontId="2" fillId="98" borderId="2"/>
    <xf numFmtId="184" fontId="2" fillId="98" borderId="2"/>
    <xf numFmtId="184" fontId="2" fillId="98" borderId="2"/>
    <xf numFmtId="184" fontId="2" fillId="98" borderId="2"/>
    <xf numFmtId="37" fontId="57" fillId="98" borderId="2"/>
    <xf numFmtId="0" fontId="58" fillId="24" borderId="2">
      <alignment horizontal="center"/>
    </xf>
    <xf numFmtId="184" fontId="2" fillId="24" borderId="2">
      <alignment horizontal="center"/>
    </xf>
    <xf numFmtId="184" fontId="2" fillId="24" borderId="2">
      <alignment horizontal="center"/>
    </xf>
    <xf numFmtId="184" fontId="2" fillId="24" borderId="2">
      <alignment horizontal="center"/>
    </xf>
    <xf numFmtId="184" fontId="2" fillId="24" borderId="2">
      <alignment horizontal="center"/>
    </xf>
    <xf numFmtId="0" fontId="58" fillId="24" borderId="2">
      <alignment horizontal="center"/>
    </xf>
    <xf numFmtId="37" fontId="126" fillId="98" borderId="0">
      <alignment horizontal="right"/>
    </xf>
    <xf numFmtId="184" fontId="2" fillId="98" borderId="0">
      <alignment horizontal="right"/>
    </xf>
    <xf numFmtId="184" fontId="2" fillId="98" borderId="0">
      <alignment horizontal="right"/>
    </xf>
    <xf numFmtId="184" fontId="2" fillId="98" borderId="0">
      <alignment horizontal="right"/>
    </xf>
    <xf numFmtId="184" fontId="2" fillId="98" borderId="0">
      <alignment horizontal="right"/>
    </xf>
    <xf numFmtId="168" fontId="7" fillId="0" borderId="0">
      <alignment horizontal="left" wrapText="1"/>
    </xf>
    <xf numFmtId="37" fontId="127" fillId="98" borderId="0">
      <alignment horizontal="right"/>
    </xf>
    <xf numFmtId="184" fontId="2" fillId="98" borderId="0">
      <alignment horizontal="right"/>
    </xf>
    <xf numFmtId="184" fontId="2" fillId="98" borderId="0">
      <alignment horizontal="right"/>
    </xf>
    <xf numFmtId="184" fontId="2" fillId="98" borderId="0">
      <alignment horizontal="right"/>
    </xf>
    <xf numFmtId="184" fontId="2" fillId="98" borderId="0">
      <alignment horizontal="right"/>
    </xf>
    <xf numFmtId="168" fontId="7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2" fontId="2" fillId="0" borderId="0" applyFill="0" applyBorder="0" applyProtection="0">
      <alignment horizontal="right"/>
    </xf>
    <xf numFmtId="14" fontId="128" fillId="123" borderId="51" applyProtection="0">
      <alignment horizontal="right"/>
    </xf>
    <xf numFmtId="39" fontId="58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168" fontId="7" fillId="0" borderId="0">
      <alignment horizontal="left" wrapText="1"/>
    </xf>
    <xf numFmtId="0" fontId="57" fillId="98" borderId="0"/>
    <xf numFmtId="184" fontId="2" fillId="98" borderId="0"/>
    <xf numFmtId="184" fontId="2" fillId="98" borderId="0"/>
    <xf numFmtId="184" fontId="2" fillId="98" borderId="0"/>
    <xf numFmtId="184" fontId="2" fillId="98" borderId="0"/>
    <xf numFmtId="168" fontId="7" fillId="0" borderId="0">
      <alignment horizontal="left" wrapText="1"/>
    </xf>
    <xf numFmtId="0" fontId="58" fillId="98" borderId="0"/>
    <xf numFmtId="184" fontId="2" fillId="98" borderId="0"/>
    <xf numFmtId="184" fontId="2" fillId="98" borderId="0"/>
    <xf numFmtId="184" fontId="2" fillId="98" borderId="0"/>
    <xf numFmtId="184" fontId="2" fillId="98" borderId="0"/>
    <xf numFmtId="168" fontId="7" fillId="0" borderId="0">
      <alignment horizontal="left" wrapText="1"/>
    </xf>
    <xf numFmtId="0" fontId="3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8" fontId="7" fillId="0" borderId="0">
      <alignment horizontal="left" wrapText="1"/>
    </xf>
    <xf numFmtId="0" fontId="3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8" fontId="7" fillId="0" borderId="0">
      <alignment horizontal="left" wrapText="1"/>
    </xf>
    <xf numFmtId="0" fontId="62" fillId="0" borderId="0" applyNumberFormat="0" applyFill="0" applyBorder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168" fontId="7" fillId="0" borderId="0">
      <alignment horizontal="left" wrapText="1"/>
    </xf>
    <xf numFmtId="0" fontId="55" fillId="0" borderId="26" applyNumberFormat="0" applyFill="0" applyAlignment="0" applyProtection="0"/>
    <xf numFmtId="0" fontId="55" fillId="0" borderId="53" applyNumberFormat="0" applyFill="0" applyAlignment="0" applyProtection="0"/>
    <xf numFmtId="0" fontId="55" fillId="0" borderId="53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168" fontId="7" fillId="0" borderId="0">
      <alignment horizontal="left" wrapText="1"/>
    </xf>
    <xf numFmtId="0" fontId="39" fillId="0" borderId="15" applyNumberFormat="0" applyFill="0" applyAlignment="0" applyProtection="0"/>
    <xf numFmtId="0" fontId="61" fillId="0" borderId="36" applyNumberFormat="0" applyFill="0" applyAlignment="0" applyProtection="0"/>
    <xf numFmtId="0" fontId="39" fillId="0" borderId="52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37" fontId="57" fillId="21" borderId="0"/>
    <xf numFmtId="184" fontId="2" fillId="21" borderId="0"/>
    <xf numFmtId="184" fontId="2" fillId="21" borderId="0"/>
    <xf numFmtId="184" fontId="2" fillId="21" borderId="0"/>
    <xf numFmtId="184" fontId="2" fillId="21" borderId="0"/>
    <xf numFmtId="168" fontId="7" fillId="0" borderId="0">
      <alignment horizontal="left" wrapText="1"/>
    </xf>
    <xf numFmtId="37" fontId="57" fillId="102" borderId="0" applyNumberFormat="0" applyBorder="0" applyAlignment="0" applyProtection="0"/>
    <xf numFmtId="37" fontId="57" fillId="0" borderId="0"/>
    <xf numFmtId="168" fontId="7" fillId="0" borderId="0">
      <alignment horizontal="left" wrapText="1"/>
    </xf>
    <xf numFmtId="3" fontId="96" fillId="0" borderId="46" applyProtection="0"/>
    <xf numFmtId="37" fontId="57" fillId="24" borderId="0">
      <protection locked="0"/>
    </xf>
    <xf numFmtId="37" fontId="57" fillId="21" borderId="0"/>
    <xf numFmtId="184" fontId="2" fillId="24" borderId="0">
      <protection locked="0"/>
    </xf>
    <xf numFmtId="184" fontId="2" fillId="24" borderId="0">
      <protection locked="0"/>
    </xf>
    <xf numFmtId="184" fontId="2" fillId="24" borderId="0">
      <protection locked="0"/>
    </xf>
    <xf numFmtId="184" fontId="2" fillId="21" borderId="0"/>
    <xf numFmtId="184" fontId="2" fillId="21" borderId="0"/>
    <xf numFmtId="184" fontId="2" fillId="21" borderId="0"/>
    <xf numFmtId="184" fontId="2" fillId="21" borderId="0"/>
    <xf numFmtId="184" fontId="2" fillId="24" borderId="0">
      <protection locked="0"/>
    </xf>
    <xf numFmtId="168" fontId="7" fillId="0" borderId="0">
      <alignment horizontal="left" wrapText="1"/>
    </xf>
    <xf numFmtId="0" fontId="5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7" fillId="0" borderId="0">
      <alignment horizontal="left" wrapText="1"/>
    </xf>
    <xf numFmtId="0" fontId="8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7" fillId="0" borderId="0">
      <alignment horizontal="left" wrapText="1"/>
    </xf>
    <xf numFmtId="0" fontId="40" fillId="0" borderId="0" applyNumberFormat="0" applyFill="0" applyBorder="0" applyAlignment="0" applyProtection="0"/>
    <xf numFmtId="200" fontId="105" fillId="0" borderId="0">
      <alignment horizontal="center"/>
    </xf>
    <xf numFmtId="43" fontId="1" fillId="0" borderId="0" applyFont="0" applyFill="0" applyBorder="0" applyAlignment="0" applyProtection="0"/>
    <xf numFmtId="0" fontId="129" fillId="66" borderId="0"/>
    <xf numFmtId="0" fontId="60" fillId="73" borderId="0" applyNumberFormat="0" applyBorder="0" applyAlignment="0" applyProtection="0"/>
    <xf numFmtId="0" fontId="60" fillId="77" borderId="0" applyNumberFormat="0" applyBorder="0" applyAlignment="0" applyProtection="0"/>
    <xf numFmtId="0" fontId="60" fillId="81" borderId="0" applyNumberFormat="0" applyBorder="0" applyAlignment="0" applyProtection="0"/>
    <xf numFmtId="0" fontId="60" fillId="83" borderId="0" applyNumberFormat="0" applyBorder="0" applyAlignment="0" applyProtection="0"/>
    <xf numFmtId="0" fontId="60" fillId="72" borderId="0" applyNumberFormat="0" applyBorder="0" applyAlignment="0" applyProtection="0"/>
    <xf numFmtId="0" fontId="60" fillId="89" borderId="0" applyNumberFormat="0" applyBorder="0" applyAlignment="0" applyProtection="0"/>
    <xf numFmtId="0" fontId="65" fillId="83" borderId="5" applyNumberFormat="0" applyAlignment="0" applyProtection="0"/>
    <xf numFmtId="0" fontId="82" fillId="87" borderId="27" applyNumberFormat="0" applyAlignment="0" applyProtection="0"/>
    <xf numFmtId="0" fontId="57" fillId="86" borderId="27" applyNumberFormat="0" applyFont="0" applyAlignment="0" applyProtection="0"/>
    <xf numFmtId="0" fontId="57" fillId="86" borderId="27" applyNumberFormat="0" applyFont="0" applyAlignment="0" applyProtection="0"/>
    <xf numFmtId="0" fontId="82" fillId="87" borderId="27" applyNumberFormat="0" applyAlignment="0" applyProtection="0"/>
    <xf numFmtId="0" fontId="60" fillId="89" borderId="0" applyNumberFormat="0" applyBorder="0" applyAlignment="0" applyProtection="0"/>
    <xf numFmtId="0" fontId="60" fillId="72" borderId="0" applyNumberFormat="0" applyBorder="0" applyAlignment="0" applyProtection="0"/>
    <xf numFmtId="0" fontId="60" fillId="83" borderId="0" applyNumberFormat="0" applyBorder="0" applyAlignment="0" applyProtection="0"/>
    <xf numFmtId="0" fontId="60" fillId="81" borderId="0" applyNumberFormat="0" applyBorder="0" applyAlignment="0" applyProtection="0"/>
    <xf numFmtId="0" fontId="60" fillId="77" borderId="0" applyNumberFormat="0" applyBorder="0" applyAlignment="0" applyProtection="0"/>
    <xf numFmtId="0" fontId="60" fillId="73" borderId="0" applyNumberFormat="0" applyBorder="0" applyAlignment="0" applyProtection="0"/>
    <xf numFmtId="0" fontId="129" fillId="66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68" fontId="2" fillId="0" borderId="0">
      <alignment horizontal="left" wrapText="1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>
      <alignment horizontal="left" wrapText="1"/>
    </xf>
    <xf numFmtId="0" fontId="84" fillId="0" borderId="0"/>
    <xf numFmtId="0" fontId="133" fillId="66" borderId="0"/>
    <xf numFmtId="0" fontId="60" fillId="73" borderId="0" applyNumberFormat="0" applyBorder="0" applyAlignment="0" applyProtection="0"/>
    <xf numFmtId="0" fontId="60" fillId="77" borderId="0" applyNumberFormat="0" applyBorder="0" applyAlignment="0" applyProtection="0"/>
    <xf numFmtId="0" fontId="60" fillId="81" borderId="0" applyNumberFormat="0" applyBorder="0" applyAlignment="0" applyProtection="0"/>
    <xf numFmtId="0" fontId="60" fillId="83" borderId="0" applyNumberFormat="0" applyBorder="0" applyAlignment="0" applyProtection="0"/>
    <xf numFmtId="0" fontId="60" fillId="72" borderId="0" applyNumberFormat="0" applyBorder="0" applyAlignment="0" applyProtection="0"/>
    <xf numFmtId="0" fontId="60" fillId="89" borderId="0" applyNumberFormat="0" applyBorder="0" applyAlignment="0" applyProtection="0"/>
    <xf numFmtId="168" fontId="2" fillId="0" borderId="0">
      <alignment horizontal="left" wrapText="1"/>
    </xf>
    <xf numFmtId="0" fontId="2" fillId="0" borderId="0"/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0" fontId="82" fillId="87" borderId="27" applyNumberFormat="0" applyAlignment="0" applyProtection="0"/>
    <xf numFmtId="0" fontId="57" fillId="86" borderId="27" applyNumberFormat="0" applyFont="0" applyAlignment="0" applyProtection="0"/>
    <xf numFmtId="0" fontId="57" fillId="86" borderId="27" applyNumberFormat="0" applyFont="0" applyAlignment="0" applyProtection="0"/>
    <xf numFmtId="0" fontId="82" fillId="87" borderId="27" applyNumberFormat="0" applyAlignment="0" applyProtection="0"/>
    <xf numFmtId="0" fontId="60" fillId="89" borderId="0" applyNumberFormat="0" applyBorder="0" applyAlignment="0" applyProtection="0"/>
    <xf numFmtId="0" fontId="60" fillId="72" borderId="0" applyNumberFormat="0" applyBorder="0" applyAlignment="0" applyProtection="0"/>
    <xf numFmtId="0" fontId="60" fillId="83" borderId="0" applyNumberFormat="0" applyBorder="0" applyAlignment="0" applyProtection="0"/>
    <xf numFmtId="0" fontId="60" fillId="81" borderId="0" applyNumberFormat="0" applyBorder="0" applyAlignment="0" applyProtection="0"/>
    <xf numFmtId="0" fontId="60" fillId="77" borderId="0" applyNumberFormat="0" applyBorder="0" applyAlignment="0" applyProtection="0"/>
    <xf numFmtId="0" fontId="60" fillId="73" borderId="0" applyNumberFormat="0" applyBorder="0" applyAlignment="0" applyProtection="0"/>
    <xf numFmtId="0" fontId="133" fillId="66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</cellStyleXfs>
  <cellXfs count="280">
    <xf numFmtId="0" fontId="0" fillId="0" borderId="0" xfId="0"/>
    <xf numFmtId="0" fontId="3" fillId="2" borderId="0" xfId="3" applyFont="1" applyFill="1"/>
    <xf numFmtId="0" fontId="3" fillId="2" borderId="0" xfId="3" applyFont="1" applyFill="1" applyBorder="1"/>
    <xf numFmtId="0" fontId="4" fillId="2" borderId="0" xfId="3" applyFont="1" applyFill="1"/>
    <xf numFmtId="0" fontId="3" fillId="0" borderId="0" xfId="3" applyFont="1" applyFill="1" applyBorder="1"/>
    <xf numFmtId="0" fontId="4" fillId="0" borderId="0" xfId="3" applyFont="1" applyFill="1" applyBorder="1"/>
    <xf numFmtId="0" fontId="5" fillId="2" borderId="0" xfId="3" applyFont="1" applyFill="1"/>
    <xf numFmtId="0" fontId="3" fillId="0" borderId="0" xfId="3" applyFont="1" applyFill="1"/>
    <xf numFmtId="0" fontId="2" fillId="2" borderId="0" xfId="3" applyFont="1" applyFill="1" applyBorder="1" applyAlignment="1">
      <alignment horizontal="center"/>
    </xf>
    <xf numFmtId="164" fontId="3" fillId="2" borderId="0" xfId="3" applyNumberFormat="1" applyFont="1" applyFill="1"/>
    <xf numFmtId="0" fontId="2" fillId="0" borderId="0" xfId="3" applyFont="1" applyFill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 wrapText="1"/>
    </xf>
    <xf numFmtId="0" fontId="3" fillId="2" borderId="0" xfId="3" applyFont="1" applyFill="1" applyBorder="1" applyAlignment="1">
      <alignment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wrapText="1"/>
    </xf>
    <xf numFmtId="0" fontId="5" fillId="2" borderId="0" xfId="3" applyFont="1" applyFill="1" applyBorder="1"/>
    <xf numFmtId="0" fontId="5" fillId="2" borderId="0" xfId="3" applyFont="1" applyFill="1" applyBorder="1" applyAlignment="1">
      <alignment horizontal="center" wrapText="1"/>
    </xf>
    <xf numFmtId="0" fontId="5" fillId="2" borderId="0" xfId="3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wrapText="1"/>
    </xf>
    <xf numFmtId="0" fontId="5" fillId="2" borderId="0" xfId="3" applyFont="1" applyFill="1" applyBorder="1" applyAlignment="1">
      <alignment wrapText="1"/>
    </xf>
    <xf numFmtId="0" fontId="5" fillId="0" borderId="0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5" fillId="0" borderId="0" xfId="4" applyFont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 wrapText="1"/>
    </xf>
    <xf numFmtId="0" fontId="5" fillId="2" borderId="0" xfId="3" applyFont="1" applyFill="1" applyAlignment="1">
      <alignment horizontal="center" wrapText="1"/>
    </xf>
    <xf numFmtId="0" fontId="8" fillId="0" borderId="0" xfId="3" applyFont="1" applyFill="1" applyAlignment="1">
      <alignment horizontal="center" wrapText="1"/>
    </xf>
    <xf numFmtId="0" fontId="3" fillId="0" borderId="0" xfId="4" applyFont="1" applyAlignment="1">
      <alignment horizontal="center"/>
    </xf>
    <xf numFmtId="14" fontId="8" fillId="2" borderId="0" xfId="3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2" borderId="0" xfId="3" applyFont="1" applyFill="1" applyAlignment="1">
      <alignment horizontal="center" wrapText="1"/>
    </xf>
    <xf numFmtId="0" fontId="4" fillId="0" borderId="0" xfId="3" applyFont="1" applyFill="1" applyAlignment="1">
      <alignment horizontal="center" wrapText="1"/>
    </xf>
    <xf numFmtId="0" fontId="3" fillId="2" borderId="1" xfId="3" applyFont="1" applyFill="1" applyBorder="1" applyAlignment="1">
      <alignment horizontal="center" wrapText="1"/>
    </xf>
    <xf numFmtId="165" fontId="5" fillId="2" borderId="1" xfId="5" applyNumberFormat="1" applyFont="1" applyFill="1" applyBorder="1" applyAlignment="1">
      <alignment horizontal="center" wrapText="1"/>
    </xf>
    <xf numFmtId="0" fontId="3" fillId="2" borderId="1" xfId="3" applyFont="1" applyFill="1" applyBorder="1" applyAlignment="1">
      <alignment wrapText="1"/>
    </xf>
    <xf numFmtId="0" fontId="5" fillId="2" borderId="1" xfId="3" applyFont="1" applyFill="1" applyBorder="1" applyAlignment="1">
      <alignment horizontal="center" wrapText="1"/>
    </xf>
    <xf numFmtId="0" fontId="8" fillId="2" borderId="1" xfId="3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0" fontId="3" fillId="2" borderId="0" xfId="3" applyFont="1" applyFill="1" applyAlignment="1">
      <alignment wrapText="1"/>
    </xf>
    <xf numFmtId="166" fontId="5" fillId="2" borderId="0" xfId="3" applyNumberFormat="1" applyFont="1" applyFill="1" applyAlignment="1">
      <alignment horizontal="left"/>
    </xf>
    <xf numFmtId="41" fontId="9" fillId="2" borderId="0" xfId="6" applyNumberFormat="1" applyFont="1" applyFill="1" applyAlignment="1">
      <alignment horizontal="left" indent="1"/>
    </xf>
    <xf numFmtId="167" fontId="3" fillId="2" borderId="0" xfId="6" applyNumberFormat="1" applyFont="1" applyFill="1" applyBorder="1"/>
    <xf numFmtId="10" fontId="3" fillId="2" borderId="0" xfId="5" applyNumberFormat="1" applyFont="1" applyFill="1" applyBorder="1" applyAlignment="1">
      <alignment horizontal="center"/>
    </xf>
    <xf numFmtId="167" fontId="3" fillId="0" borderId="0" xfId="6" applyNumberFormat="1" applyFont="1" applyFill="1" applyBorder="1"/>
    <xf numFmtId="164" fontId="3" fillId="2" borderId="0" xfId="8" applyNumberFormat="1" applyFont="1" applyFill="1" applyBorder="1"/>
    <xf numFmtId="166" fontId="5" fillId="0" borderId="0" xfId="3" applyNumberFormat="1" applyFont="1" applyFill="1" applyAlignment="1">
      <alignment horizontal="left"/>
    </xf>
    <xf numFmtId="10" fontId="3" fillId="0" borderId="0" xfId="5" applyNumberFormat="1" applyFont="1" applyFill="1" applyBorder="1" applyAlignment="1">
      <alignment horizontal="center"/>
    </xf>
    <xf numFmtId="164" fontId="3" fillId="0" borderId="0" xfId="8" applyNumberFormat="1" applyFont="1" applyFill="1" applyBorder="1"/>
    <xf numFmtId="164" fontId="3" fillId="0" borderId="0" xfId="8" applyNumberFormat="1" applyFont="1" applyFill="1"/>
    <xf numFmtId="167" fontId="5" fillId="0" borderId="3" xfId="3" applyNumberFormat="1" applyFont="1" applyFill="1" applyBorder="1"/>
    <xf numFmtId="165" fontId="3" fillId="2" borderId="0" xfId="5" applyNumberFormat="1" applyFont="1" applyFill="1" applyBorder="1" applyAlignment="1">
      <alignment horizontal="center"/>
    </xf>
    <xf numFmtId="41" fontId="2" fillId="0" borderId="0" xfId="3" applyNumberFormat="1" applyFont="1"/>
    <xf numFmtId="167" fontId="3" fillId="2" borderId="0" xfId="3" applyNumberFormat="1" applyFont="1" applyFill="1" applyBorder="1"/>
    <xf numFmtId="167" fontId="4" fillId="2" borderId="0" xfId="6" applyNumberFormat="1" applyFont="1" applyFill="1" applyBorder="1"/>
    <xf numFmtId="167" fontId="3" fillId="0" borderId="0" xfId="3" applyNumberFormat="1" applyFont="1" applyFill="1" applyBorder="1"/>
    <xf numFmtId="164" fontId="12" fillId="0" borderId="0" xfId="4" applyNumberFormat="1" applyFont="1"/>
    <xf numFmtId="164" fontId="3" fillId="2" borderId="0" xfId="8" applyNumberFormat="1" applyFont="1" applyFill="1" applyBorder="1" applyAlignment="1">
      <alignment horizontal="center"/>
    </xf>
    <xf numFmtId="164" fontId="4" fillId="0" borderId="0" xfId="8" applyNumberFormat="1" applyFont="1" applyFill="1" applyBorder="1"/>
    <xf numFmtId="43" fontId="3" fillId="0" borderId="0" xfId="3" applyNumberFormat="1" applyFont="1" applyFill="1" applyBorder="1"/>
    <xf numFmtId="37" fontId="3" fillId="2" borderId="0" xfId="3" applyNumberFormat="1" applyFont="1" applyFill="1" applyBorder="1"/>
    <xf numFmtId="165" fontId="3" fillId="2" borderId="0" xfId="3" applyNumberFormat="1" applyFont="1" applyFill="1" applyBorder="1" applyAlignment="1">
      <alignment horizontal="center"/>
    </xf>
    <xf numFmtId="0" fontId="4" fillId="2" borderId="0" xfId="3" applyFont="1" applyFill="1" applyBorder="1"/>
    <xf numFmtId="10" fontId="3" fillId="2" borderId="0" xfId="9" applyNumberFormat="1" applyFont="1" applyFill="1" applyBorder="1"/>
    <xf numFmtId="165" fontId="3" fillId="2" borderId="0" xfId="5" applyNumberFormat="1" applyFont="1" applyFill="1" applyBorder="1"/>
    <xf numFmtId="0" fontId="13" fillId="2" borderId="0" xfId="3" applyFont="1" applyFill="1" applyBorder="1" applyAlignment="1">
      <alignment horizontal="center"/>
    </xf>
    <xf numFmtId="0" fontId="13" fillId="2" borderId="0" xfId="3" applyFont="1" applyFill="1" applyBorder="1"/>
    <xf numFmtId="0" fontId="14" fillId="2" borderId="0" xfId="3" applyFont="1" applyFill="1" applyBorder="1"/>
    <xf numFmtId="0" fontId="13" fillId="0" borderId="0" xfId="3" applyFont="1" applyFill="1" applyBorder="1"/>
    <xf numFmtId="0" fontId="14" fillId="0" borderId="0" xfId="3" applyFont="1" applyFill="1" applyBorder="1"/>
    <xf numFmtId="0" fontId="13" fillId="2" borderId="0" xfId="3" applyFont="1" applyFill="1"/>
    <xf numFmtId="41" fontId="9" fillId="2" borderId="0" xfId="6" applyNumberFormat="1" applyFont="1" applyFill="1" applyBorder="1" applyAlignment="1">
      <alignment horizontal="left" indent="1"/>
    </xf>
    <xf numFmtId="164" fontId="5" fillId="2" borderId="0" xfId="8" applyNumberFormat="1" applyFont="1" applyFill="1" applyBorder="1"/>
    <xf numFmtId="164" fontId="3" fillId="0" borderId="16" xfId="8" applyNumberFormat="1" applyFont="1" applyFill="1" applyBorder="1"/>
    <xf numFmtId="0" fontId="6" fillId="0" borderId="0" xfId="140" applyFont="1" applyFill="1"/>
    <xf numFmtId="0" fontId="57" fillId="67" borderId="27" xfId="141" quotePrefix="1" applyNumberFormat="1" applyFill="1">
      <alignment horizontal="left" vertical="center" indent="1"/>
    </xf>
    <xf numFmtId="0" fontId="57" fillId="67" borderId="27" xfId="142" quotePrefix="1" applyNumberFormat="1" applyFill="1">
      <alignment horizontal="left" vertical="center" indent="1"/>
    </xf>
    <xf numFmtId="0" fontId="57" fillId="67" borderId="27" xfId="142" quotePrefix="1" applyNumberFormat="1" applyFill="1" applyAlignment="1">
      <alignment horizontal="center" vertical="center"/>
    </xf>
    <xf numFmtId="0" fontId="58" fillId="67" borderId="27" xfId="142" quotePrefix="1" applyNumberFormat="1" applyFont="1" applyFill="1" applyAlignment="1">
      <alignment horizontal="center" vertical="center"/>
    </xf>
    <xf numFmtId="0" fontId="57" fillId="68" borderId="27" xfId="143" quotePrefix="1" applyAlignment="1">
      <alignment horizontal="left" vertical="center" indent="5"/>
    </xf>
    <xf numFmtId="169" fontId="57" fillId="0" borderId="27" xfId="144" applyNumberFormat="1">
      <alignment horizontal="right" vertical="center"/>
    </xf>
    <xf numFmtId="0" fontId="57" fillId="0" borderId="27" xfId="144" applyNumberFormat="1">
      <alignment horizontal="right" vertical="center"/>
    </xf>
    <xf numFmtId="169" fontId="58" fillId="0" borderId="27" xfId="144" applyNumberFormat="1" applyFont="1">
      <alignment horizontal="right" vertical="center"/>
    </xf>
    <xf numFmtId="0" fontId="55" fillId="0" borderId="0" xfId="0" applyFont="1"/>
    <xf numFmtId="0" fontId="57" fillId="9" borderId="27" xfId="145" quotePrefix="1" applyAlignment="1">
      <alignment horizontal="left" vertical="center" indent="4"/>
    </xf>
    <xf numFmtId="0" fontId="57" fillId="69" borderId="27" xfId="146" quotePrefix="1" applyAlignment="1">
      <alignment horizontal="left" vertical="center" indent="3"/>
    </xf>
    <xf numFmtId="0" fontId="57" fillId="21" borderId="27" xfId="147" quotePrefix="1" applyAlignment="1">
      <alignment horizontal="left" vertical="center" indent="2"/>
    </xf>
    <xf numFmtId="0" fontId="59" fillId="0" borderId="0" xfId="0" applyFont="1"/>
    <xf numFmtId="164" fontId="0" fillId="0" borderId="0" xfId="1" applyNumberFormat="1" applyFont="1"/>
    <xf numFmtId="164" fontId="0" fillId="0" borderId="0" xfId="0" applyNumberFormat="1"/>
    <xf numFmtId="171" fontId="0" fillId="0" borderId="0" xfId="0" applyNumberFormat="1"/>
    <xf numFmtId="0" fontId="57" fillId="0" borderId="0" xfId="140" applyFill="1"/>
    <xf numFmtId="169" fontId="57" fillId="0" borderId="0" xfId="140" applyNumberFormat="1" applyFill="1"/>
    <xf numFmtId="0" fontId="87" fillId="2" borderId="0" xfId="3" applyFont="1" applyFill="1" applyBorder="1"/>
    <xf numFmtId="165" fontId="86" fillId="2" borderId="0" xfId="5" applyNumberFormat="1" applyFont="1" applyFill="1" applyBorder="1" applyAlignment="1">
      <alignment horizontal="left"/>
    </xf>
    <xf numFmtId="0" fontId="58" fillId="0" borderId="0" xfId="140" applyFont="1" applyFill="1"/>
    <xf numFmtId="0" fontId="86" fillId="2" borderId="0" xfId="64" applyFont="1" applyFill="1" applyBorder="1"/>
    <xf numFmtId="0" fontId="86" fillId="2" borderId="0" xfId="3" applyFont="1" applyFill="1" applyBorder="1"/>
    <xf numFmtId="0" fontId="85" fillId="0" borderId="0" xfId="140" quotePrefix="1" applyFont="1" applyFill="1" applyAlignment="1"/>
    <xf numFmtId="0" fontId="57" fillId="0" borderId="37" xfId="140" applyFill="1" applyBorder="1"/>
    <xf numFmtId="0" fontId="57" fillId="0" borderId="37" xfId="140" applyFill="1" applyBorder="1" applyAlignment="1">
      <alignment vertical="center"/>
    </xf>
    <xf numFmtId="0" fontId="6" fillId="95" borderId="0" xfId="140" applyFont="1" applyFill="1"/>
    <xf numFmtId="169" fontId="57" fillId="0" borderId="27" xfId="144" applyNumberFormat="1">
      <alignment horizontal="right" vertical="center"/>
    </xf>
    <xf numFmtId="0" fontId="57" fillId="69" borderId="27" xfId="146" quotePrefix="1" applyAlignment="1">
      <alignment horizontal="left" vertical="center" indent="3"/>
    </xf>
    <xf numFmtId="0" fontId="57" fillId="21" borderId="27" xfId="147" quotePrefix="1" applyAlignment="1">
      <alignment horizontal="left" vertical="center" indent="2"/>
    </xf>
    <xf numFmtId="0" fontId="57" fillId="9" borderId="27" xfId="145" quotePrefix="1" applyAlignment="1">
      <alignment horizontal="left" vertical="center" indent="4"/>
    </xf>
    <xf numFmtId="0" fontId="57" fillId="68" borderId="27" xfId="143" quotePrefix="1" applyAlignment="1">
      <alignment horizontal="left" vertical="center" indent="5"/>
    </xf>
    <xf numFmtId="0" fontId="57" fillId="0" borderId="27" xfId="144" applyNumberFormat="1">
      <alignment horizontal="right" vertical="center"/>
    </xf>
    <xf numFmtId="0" fontId="57" fillId="15" borderId="27" xfId="141" quotePrefix="1" applyNumberFormat="1">
      <alignment horizontal="left" vertical="center" indent="1"/>
    </xf>
    <xf numFmtId="0" fontId="57" fillId="15" borderId="27" xfId="142" quotePrefix="1" applyNumberFormat="1">
      <alignment horizontal="left" vertical="center" indent="1"/>
    </xf>
    <xf numFmtId="0" fontId="130" fillId="0" borderId="0" xfId="0" applyFont="1"/>
    <xf numFmtId="167" fontId="0" fillId="0" borderId="0" xfId="7765" applyNumberFormat="1" applyFont="1"/>
    <xf numFmtId="44" fontId="0" fillId="0" borderId="0" xfId="0" applyNumberFormat="1"/>
    <xf numFmtId="0" fontId="6" fillId="0" borderId="0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/>
    </xf>
    <xf numFmtId="167" fontId="6" fillId="0" borderId="2" xfId="7765" applyNumberFormat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7" fontId="131" fillId="0" borderId="0" xfId="7765" applyNumberFormat="1" applyFont="1" applyBorder="1" applyAlignment="1"/>
    <xf numFmtId="44" fontId="131" fillId="0" borderId="0" xfId="0" applyNumberFormat="1" applyFont="1" applyBorder="1" applyAlignment="1"/>
    <xf numFmtId="167" fontId="131" fillId="0" borderId="0" xfId="7765" applyNumberFormat="1" applyFont="1" applyAlignment="1">
      <alignment horizontal="right"/>
    </xf>
    <xf numFmtId="44" fontId="131" fillId="0" borderId="0" xfId="0" applyNumberFormat="1" applyFont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167" fontId="131" fillId="0" borderId="2" xfId="7765" applyNumberFormat="1" applyFont="1" applyBorder="1" applyAlignment="1">
      <alignment horizontal="right"/>
    </xf>
    <xf numFmtId="44" fontId="131" fillId="0" borderId="2" xfId="0" applyNumberFormat="1" applyFont="1" applyBorder="1" applyAlignment="1">
      <alignment horizontal="right"/>
    </xf>
    <xf numFmtId="44" fontId="0" fillId="124" borderId="0" xfId="0" applyNumberFormat="1" applyFill="1"/>
    <xf numFmtId="10" fontId="0" fillId="0" borderId="0" xfId="2" applyNumberFormat="1" applyFont="1"/>
    <xf numFmtId="0" fontId="0" fillId="0" borderId="0" xfId="0" applyFill="1" applyBorder="1"/>
    <xf numFmtId="0" fontId="55" fillId="0" borderId="0" xfId="0" quotePrefix="1" applyFont="1" applyAlignment="1">
      <alignment horizontal="center"/>
    </xf>
    <xf numFmtId="167" fontId="0" fillId="0" borderId="0" xfId="0" applyNumberFormat="1"/>
    <xf numFmtId="6" fontId="55" fillId="0" borderId="0" xfId="0" applyNumberFormat="1" applyFont="1" applyAlignment="1">
      <alignment horizontal="center"/>
    </xf>
    <xf numFmtId="44" fontId="0" fillId="0" borderId="0" xfId="1" applyFont="1"/>
    <xf numFmtId="167" fontId="0" fillId="0" borderId="2" xfId="0" applyNumberFormat="1" applyBorder="1"/>
    <xf numFmtId="44" fontId="0" fillId="0" borderId="2" xfId="1" applyFont="1" applyBorder="1"/>
    <xf numFmtId="0" fontId="132" fillId="0" borderId="0" xfId="0" applyFont="1" applyFill="1" applyBorder="1" applyAlignment="1">
      <alignment horizontal="center"/>
    </xf>
    <xf numFmtId="0" fontId="132" fillId="0" borderId="0" xfId="0" applyFont="1" applyFill="1" applyBorder="1"/>
    <xf numFmtId="0" fontId="0" fillId="0" borderId="0" xfId="0" quotePrefix="1"/>
    <xf numFmtId="43" fontId="0" fillId="0" borderId="0" xfId="0" applyNumberFormat="1"/>
    <xf numFmtId="169" fontId="57" fillId="0" borderId="27" xfId="144" applyNumberFormat="1">
      <alignment horizontal="right" vertical="center"/>
    </xf>
    <xf numFmtId="165" fontId="5" fillId="2" borderId="0" xfId="2" applyNumberFormat="1" applyFont="1" applyFill="1" applyBorder="1"/>
    <xf numFmtId="169" fontId="57" fillId="0" borderId="27" xfId="144" applyNumberFormat="1">
      <alignment horizontal="right" vertical="center"/>
    </xf>
    <xf numFmtId="165" fontId="5" fillId="0" borderId="0" xfId="5" applyNumberFormat="1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 wrapText="1"/>
    </xf>
    <xf numFmtId="165" fontId="5" fillId="0" borderId="3" xfId="5" applyNumberFormat="1" applyFont="1" applyFill="1" applyBorder="1" applyAlignment="1">
      <alignment horizontal="center"/>
    </xf>
    <xf numFmtId="0" fontId="5" fillId="0" borderId="3" xfId="3" applyFont="1" applyFill="1" applyBorder="1"/>
    <xf numFmtId="10" fontId="5" fillId="0" borderId="3" xfId="5" applyNumberFormat="1" applyFont="1" applyFill="1" applyBorder="1" applyAlignment="1">
      <alignment horizontal="center"/>
    </xf>
    <xf numFmtId="164" fontId="5" fillId="0" borderId="3" xfId="8" applyNumberFormat="1" applyFont="1" applyFill="1" applyBorder="1"/>
    <xf numFmtId="164" fontId="5" fillId="0" borderId="3" xfId="8" applyNumberFormat="1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center"/>
    </xf>
    <xf numFmtId="41" fontId="2" fillId="0" borderId="0" xfId="3" applyNumberFormat="1" applyFont="1" applyFill="1"/>
    <xf numFmtId="167" fontId="4" fillId="0" borderId="0" xfId="6" applyNumberFormat="1" applyFont="1" applyFill="1" applyBorder="1"/>
    <xf numFmtId="164" fontId="12" fillId="0" borderId="0" xfId="4" applyNumberFormat="1" applyFont="1" applyFill="1"/>
    <xf numFmtId="164" fontId="3" fillId="0" borderId="0" xfId="8" applyNumberFormat="1" applyFont="1" applyFill="1" applyBorder="1" applyAlignment="1">
      <alignment horizontal="center"/>
    </xf>
    <xf numFmtId="167" fontId="5" fillId="0" borderId="0" xfId="3" applyNumberFormat="1" applyFont="1" applyFill="1" applyBorder="1"/>
    <xf numFmtId="0" fontId="3" fillId="0" borderId="0" xfId="3" applyFont="1" applyFill="1" applyBorder="1" applyAlignment="1">
      <alignment wrapText="1"/>
    </xf>
    <xf numFmtId="0" fontId="5" fillId="0" borderId="0" xfId="3" applyFont="1" applyFill="1" applyBorder="1" applyAlignment="1">
      <alignment wrapText="1"/>
    </xf>
    <xf numFmtId="167" fontId="5" fillId="0" borderId="0" xfId="6" applyNumberFormat="1" applyFont="1" applyFill="1" applyBorder="1"/>
    <xf numFmtId="167" fontId="89" fillId="0" borderId="3" xfId="6" applyNumberFormat="1" applyFont="1" applyFill="1" applyBorder="1"/>
    <xf numFmtId="167" fontId="89" fillId="0" borderId="3" xfId="3" applyNumberFormat="1" applyFont="1" applyFill="1" applyBorder="1"/>
    <xf numFmtId="165" fontId="89" fillId="0" borderId="3" xfId="2" applyNumberFormat="1" applyFont="1" applyFill="1" applyBorder="1"/>
    <xf numFmtId="10" fontId="89" fillId="0" borderId="3" xfId="5" applyNumberFormat="1" applyFont="1" applyFill="1" applyBorder="1" applyAlignment="1">
      <alignment horizontal="center"/>
    </xf>
    <xf numFmtId="164" fontId="6" fillId="0" borderId="3" xfId="8" applyNumberFormat="1" applyFont="1" applyFill="1" applyBorder="1"/>
    <xf numFmtId="164" fontId="88" fillId="0" borderId="3" xfId="8" applyNumberFormat="1" applyFont="1" applyFill="1" applyBorder="1"/>
    <xf numFmtId="164" fontId="6" fillId="0" borderId="3" xfId="8" applyNumberFormat="1" applyFont="1" applyFill="1" applyBorder="1" applyAlignment="1">
      <alignment horizontal="center"/>
    </xf>
    <xf numFmtId="164" fontId="3" fillId="0" borderId="0" xfId="3" applyNumberFormat="1" applyFont="1" applyFill="1" applyBorder="1"/>
    <xf numFmtId="10" fontId="4" fillId="0" borderId="0" xfId="2" applyNumberFormat="1" applyFont="1" applyFill="1" applyBorder="1" applyAlignment="1">
      <alignment horizontal="center"/>
    </xf>
    <xf numFmtId="0" fontId="86" fillId="2" borderId="0" xfId="3" applyFont="1" applyFill="1" applyBorder="1" applyAlignment="1">
      <alignment horizontal="center"/>
    </xf>
    <xf numFmtId="0" fontId="134" fillId="0" borderId="0" xfId="7801" applyFont="1" applyAlignment="1">
      <alignment horizontal="center"/>
    </xf>
    <xf numFmtId="3" fontId="135" fillId="0" borderId="0" xfId="7801" quotePrefix="1" applyNumberFormat="1" applyFont="1" applyAlignment="1">
      <alignment horizontal="center" wrapText="1"/>
    </xf>
    <xf numFmtId="3" fontId="135" fillId="0" borderId="0" xfId="7801" applyNumberFormat="1" applyFont="1" applyAlignment="1">
      <alignment horizontal="center" wrapText="1"/>
    </xf>
    <xf numFmtId="3" fontId="135" fillId="0" borderId="0" xfId="7801" applyNumberFormat="1" applyFont="1" applyAlignment="1">
      <alignment horizontal="center"/>
    </xf>
    <xf numFmtId="3" fontId="135" fillId="0" borderId="0" xfId="7801" applyNumberFormat="1" applyFont="1" applyFill="1" applyAlignment="1">
      <alignment horizontal="center"/>
    </xf>
    <xf numFmtId="0" fontId="2" fillId="0" borderId="0" xfId="7801"/>
    <xf numFmtId="3" fontId="134" fillId="0" borderId="0" xfId="7800" applyNumberFormat="1" applyFont="1" applyFill="1" applyAlignment="1">
      <alignment horizontal="center"/>
    </xf>
    <xf numFmtId="3" fontId="134" fillId="0" borderId="0" xfId="7800" applyNumberFormat="1" applyFont="1" applyAlignment="1">
      <alignment horizontal="center"/>
    </xf>
    <xf numFmtId="3" fontId="134" fillId="0" borderId="0" xfId="7800" applyNumberFormat="1" applyFont="1" applyFill="1" applyBorder="1" applyAlignment="1">
      <alignment horizontal="center"/>
    </xf>
    <xf numFmtId="3" fontId="134" fillId="0" borderId="0" xfId="7801" applyNumberFormat="1" applyFont="1"/>
    <xf numFmtId="3" fontId="2" fillId="0" borderId="0" xfId="7801" applyNumberFormat="1"/>
    <xf numFmtId="0" fontId="134" fillId="0" borderId="57" xfId="7801" applyFont="1" applyBorder="1" applyAlignment="1">
      <alignment horizontal="center"/>
    </xf>
    <xf numFmtId="3" fontId="134" fillId="0" borderId="57" xfId="7800" applyNumberFormat="1" applyFont="1" applyFill="1" applyBorder="1" applyAlignment="1">
      <alignment horizontal="center"/>
    </xf>
    <xf numFmtId="3" fontId="134" fillId="0" borderId="57" xfId="7800" applyNumberFormat="1" applyFont="1" applyBorder="1" applyAlignment="1">
      <alignment horizontal="center"/>
    </xf>
    <xf numFmtId="3" fontId="134" fillId="0" borderId="57" xfId="7801" applyNumberFormat="1" applyFont="1" applyBorder="1"/>
    <xf numFmtId="0" fontId="2" fillId="0" borderId="57" xfId="7801" applyBorder="1"/>
    <xf numFmtId="3" fontId="2" fillId="0" borderId="57" xfId="7801" applyNumberFormat="1" applyBorder="1"/>
    <xf numFmtId="3" fontId="134" fillId="0" borderId="0" xfId="7801" applyNumberFormat="1" applyFont="1" applyFill="1" applyAlignment="1">
      <alignment horizontal="center"/>
    </xf>
    <xf numFmtId="3" fontId="134" fillId="0" borderId="0" xfId="7801" applyNumberFormat="1" applyFont="1" applyAlignment="1">
      <alignment horizontal="center"/>
    </xf>
    <xf numFmtId="0" fontId="134" fillId="0" borderId="0" xfId="7801" applyFont="1"/>
    <xf numFmtId="0" fontId="134" fillId="0" borderId="0" xfId="7801" applyFont="1" applyFill="1"/>
    <xf numFmtId="169" fontId="57" fillId="0" borderId="27" xfId="144" applyNumberFormat="1">
      <alignment horizontal="right" vertical="center"/>
    </xf>
    <xf numFmtId="0" fontId="57" fillId="0" borderId="27" xfId="144" applyNumberFormat="1">
      <alignment horizontal="right" vertical="center"/>
    </xf>
    <xf numFmtId="169" fontId="57" fillId="0" borderId="27" xfId="144" applyNumberFormat="1">
      <alignment horizontal="right" vertical="center"/>
    </xf>
    <xf numFmtId="0" fontId="57" fillId="0" borderId="27" xfId="144" applyNumberFormat="1">
      <alignment horizontal="right" vertical="center"/>
    </xf>
    <xf numFmtId="49" fontId="136" fillId="0" borderId="0" xfId="2562" applyNumberFormat="1" applyFont="1" applyAlignment="1">
      <alignment horizontal="left" wrapText="1"/>
    </xf>
    <xf numFmtId="49" fontId="136" fillId="0" borderId="0" xfId="2562" applyNumberFormat="1" applyFont="1" applyAlignment="1">
      <alignment horizontal="right" wrapText="1"/>
    </xf>
    <xf numFmtId="172" fontId="59" fillId="0" borderId="0" xfId="2562" applyNumberFormat="1" applyFont="1" applyAlignment="1">
      <alignment horizontal="left"/>
    </xf>
    <xf numFmtId="172" fontId="136" fillId="0" borderId="0" xfId="2562" applyNumberFormat="1" applyFont="1" applyAlignment="1">
      <alignment horizontal="right"/>
    </xf>
    <xf numFmtId="0" fontId="136" fillId="0" borderId="0" xfId="2562" applyNumberFormat="1" applyFont="1" applyAlignment="1">
      <alignment horizontal="left"/>
    </xf>
    <xf numFmtId="0" fontId="136" fillId="0" borderId="0" xfId="2562" applyNumberFormat="1" applyFont="1" applyAlignment="1">
      <alignment horizontal="right"/>
    </xf>
    <xf numFmtId="172" fontId="136" fillId="0" borderId="0" xfId="2562" applyNumberFormat="1" applyFont="1" applyAlignment="1">
      <alignment horizontal="left"/>
    </xf>
    <xf numFmtId="173" fontId="136" fillId="0" borderId="0" xfId="2562" applyNumberFormat="1" applyFont="1" applyAlignment="1">
      <alignment horizontal="left"/>
    </xf>
    <xf numFmtId="173" fontId="136" fillId="0" borderId="0" xfId="2562" applyNumberFormat="1" applyFont="1" applyAlignment="1">
      <alignment horizontal="right"/>
    </xf>
    <xf numFmtId="173" fontId="137" fillId="0" borderId="0" xfId="2562" applyNumberFormat="1" applyFont="1" applyAlignment="1">
      <alignment horizontal="left"/>
    </xf>
    <xf numFmtId="172" fontId="137" fillId="0" borderId="0" xfId="2562" applyNumberFormat="1" applyFont="1" applyAlignment="1">
      <alignment horizontal="left"/>
    </xf>
    <xf numFmtId="201" fontId="136" fillId="0" borderId="0" xfId="2562" applyNumberFormat="1" applyFont="1" applyAlignment="1">
      <alignment horizontal="left"/>
    </xf>
    <xf numFmtId="201" fontId="136" fillId="0" borderId="0" xfId="2562" applyNumberFormat="1" applyFont="1" applyAlignment="1">
      <alignment horizontal="right"/>
    </xf>
    <xf numFmtId="202" fontId="136" fillId="0" borderId="0" xfId="2562" applyNumberFormat="1" applyFont="1" applyAlignment="1">
      <alignment horizontal="left"/>
    </xf>
    <xf numFmtId="202" fontId="136" fillId="0" borderId="0" xfId="2562" applyNumberFormat="1" applyFont="1" applyAlignment="1">
      <alignment horizontal="right"/>
    </xf>
    <xf numFmtId="202" fontId="137" fillId="0" borderId="0" xfId="2562" applyNumberFormat="1" applyFont="1" applyAlignment="1">
      <alignment horizontal="left"/>
    </xf>
    <xf numFmtId="203" fontId="136" fillId="0" borderId="0" xfId="2562" applyNumberFormat="1" applyFont="1" applyAlignment="1">
      <alignment horizontal="left"/>
    </xf>
    <xf numFmtId="203" fontId="136" fillId="0" borderId="0" xfId="2562" applyNumberFormat="1" applyFont="1" applyAlignment="1">
      <alignment horizontal="right"/>
    </xf>
    <xf numFmtId="172" fontId="59" fillId="125" borderId="0" xfId="2562" applyNumberFormat="1" applyFont="1" applyFill="1" applyAlignment="1">
      <alignment horizontal="left"/>
    </xf>
    <xf numFmtId="172" fontId="136" fillId="125" borderId="0" xfId="2562" applyNumberFormat="1" applyFont="1" applyFill="1" applyAlignment="1">
      <alignment horizontal="right"/>
    </xf>
    <xf numFmtId="0" fontId="136" fillId="125" borderId="0" xfId="2562" applyNumberFormat="1" applyFont="1" applyFill="1" applyAlignment="1">
      <alignment horizontal="left"/>
    </xf>
    <xf numFmtId="0" fontId="136" fillId="125" borderId="0" xfId="2562" applyNumberFormat="1" applyFont="1" applyFill="1" applyAlignment="1">
      <alignment horizontal="right"/>
    </xf>
    <xf numFmtId="172" fontId="136" fillId="125" borderId="0" xfId="2562" applyNumberFormat="1" applyFont="1" applyFill="1" applyAlignment="1">
      <alignment horizontal="left"/>
    </xf>
    <xf numFmtId="173" fontId="136" fillId="125" borderId="0" xfId="2562" applyNumberFormat="1" applyFont="1" applyFill="1" applyAlignment="1">
      <alignment horizontal="left"/>
    </xf>
    <xf numFmtId="173" fontId="136" fillId="125" borderId="0" xfId="2562" applyNumberFormat="1" applyFont="1" applyFill="1" applyAlignment="1">
      <alignment horizontal="right"/>
    </xf>
    <xf numFmtId="173" fontId="137" fillId="125" borderId="0" xfId="2562" applyNumberFormat="1" applyFont="1" applyFill="1" applyAlignment="1">
      <alignment horizontal="left"/>
    </xf>
    <xf numFmtId="172" fontId="137" fillId="125" borderId="0" xfId="2562" applyNumberFormat="1" applyFont="1" applyFill="1" applyAlignment="1">
      <alignment horizontal="left"/>
    </xf>
    <xf numFmtId="201" fontId="136" fillId="125" borderId="0" xfId="2562" applyNumberFormat="1" applyFont="1" applyFill="1" applyAlignment="1">
      <alignment horizontal="left"/>
    </xf>
    <xf numFmtId="201" fontId="136" fillId="125" borderId="0" xfId="2562" applyNumberFormat="1" applyFont="1" applyFill="1" applyAlignment="1">
      <alignment horizontal="right"/>
    </xf>
    <xf numFmtId="202" fontId="136" fillId="125" borderId="0" xfId="2562" applyNumberFormat="1" applyFont="1" applyFill="1" applyAlignment="1">
      <alignment horizontal="left"/>
    </xf>
    <xf numFmtId="202" fontId="136" fillId="125" borderId="0" xfId="2562" applyNumberFormat="1" applyFont="1" applyFill="1" applyAlignment="1">
      <alignment horizontal="right"/>
    </xf>
    <xf numFmtId="202" fontId="137" fillId="125" borderId="0" xfId="2562" applyNumberFormat="1" applyFont="1" applyFill="1" applyAlignment="1">
      <alignment horizontal="left"/>
    </xf>
    <xf numFmtId="203" fontId="136" fillId="125" borderId="0" xfId="2562" applyNumberFormat="1" applyFont="1" applyFill="1" applyAlignment="1">
      <alignment horizontal="left"/>
    </xf>
    <xf numFmtId="203" fontId="136" fillId="125" borderId="0" xfId="2562" applyNumberFormat="1" applyFont="1" applyFill="1" applyAlignment="1">
      <alignment horizontal="right"/>
    </xf>
    <xf numFmtId="172" fontId="59" fillId="126" borderId="0" xfId="2562" applyNumberFormat="1" applyFont="1" applyFill="1" applyAlignment="1">
      <alignment horizontal="left"/>
    </xf>
    <xf numFmtId="172" fontId="59" fillId="126" borderId="0" xfId="2562" applyNumberFormat="1" applyFont="1" applyFill="1" applyAlignment="1">
      <alignment horizontal="right"/>
    </xf>
    <xf numFmtId="172" fontId="59" fillId="127" borderId="0" xfId="2562" applyNumberFormat="1" applyFont="1" applyFill="1" applyAlignment="1">
      <alignment horizontal="left"/>
    </xf>
    <xf numFmtId="172" fontId="59" fillId="127" borderId="0" xfId="2562" applyNumberFormat="1" applyFont="1" applyFill="1" applyAlignment="1">
      <alignment horizontal="right"/>
    </xf>
    <xf numFmtId="172" fontId="59" fillId="0" borderId="58" xfId="2562" applyNumberFormat="1" applyFont="1" applyBorder="1" applyAlignment="1">
      <alignment horizontal="left"/>
    </xf>
    <xf numFmtId="172" fontId="59" fillId="0" borderId="58" xfId="2562" applyNumberFormat="1" applyFont="1" applyBorder="1" applyAlignment="1">
      <alignment horizontal="right"/>
    </xf>
    <xf numFmtId="172" fontId="59" fillId="127" borderId="58" xfId="2562" applyNumberFormat="1" applyFont="1" applyFill="1" applyBorder="1" applyAlignment="1">
      <alignment horizontal="right"/>
    </xf>
    <xf numFmtId="164" fontId="5" fillId="0" borderId="0" xfId="8" applyNumberFormat="1" applyFont="1" applyFill="1" applyBorder="1" applyAlignment="1">
      <alignment horizontal="right"/>
    </xf>
    <xf numFmtId="0" fontId="135" fillId="0" borderId="0" xfId="7801" applyFont="1" applyAlignment="1">
      <alignment horizontal="center"/>
    </xf>
    <xf numFmtId="0" fontId="6" fillId="0" borderId="0" xfId="7801" applyFont="1"/>
    <xf numFmtId="0" fontId="3" fillId="2" borderId="54" xfId="3" applyFont="1" applyFill="1" applyBorder="1" applyAlignment="1">
      <alignment horizontal="center" wrapText="1"/>
    </xf>
    <xf numFmtId="0" fontId="5" fillId="2" borderId="55" xfId="3" applyFont="1" applyFill="1" applyBorder="1" applyAlignment="1">
      <alignment horizontal="center"/>
    </xf>
    <xf numFmtId="0" fontId="5" fillId="2" borderId="55" xfId="3" applyFont="1" applyFill="1" applyBorder="1" applyAlignment="1">
      <alignment horizontal="center" wrapText="1"/>
    </xf>
    <xf numFmtId="0" fontId="3" fillId="2" borderId="55" xfId="3" applyFont="1" applyFill="1" applyBorder="1" applyAlignment="1">
      <alignment horizontal="center" wrapText="1"/>
    </xf>
    <xf numFmtId="0" fontId="8" fillId="2" borderId="56" xfId="3" applyFont="1" applyFill="1" applyBorder="1" applyAlignment="1">
      <alignment horizontal="center" wrapText="1"/>
    </xf>
    <xf numFmtId="164" fontId="3" fillId="2" borderId="56" xfId="8" applyNumberFormat="1" applyFont="1" applyFill="1" applyBorder="1"/>
    <xf numFmtId="0" fontId="138" fillId="2" borderId="0" xfId="3" applyFont="1" applyFill="1" applyAlignment="1">
      <alignment horizontal="center"/>
    </xf>
    <xf numFmtId="0" fontId="138" fillId="0" borderId="0" xfId="3" applyFont="1" applyFill="1" applyBorder="1" applyAlignment="1">
      <alignment horizontal="center"/>
    </xf>
    <xf numFmtId="0" fontId="139" fillId="2" borderId="0" xfId="3" applyFont="1" applyFill="1"/>
    <xf numFmtId="0" fontId="139" fillId="2" borderId="0" xfId="3" applyFont="1" applyFill="1" applyBorder="1"/>
    <xf numFmtId="0" fontId="140" fillId="2" borderId="0" xfId="3" applyFont="1" applyFill="1"/>
    <xf numFmtId="0" fontId="139" fillId="0" borderId="0" xfId="3" applyFont="1" applyFill="1" applyBorder="1"/>
    <xf numFmtId="37" fontId="3" fillId="0" borderId="0" xfId="7" applyNumberFormat="1" applyFont="1" applyFill="1" applyProtection="1"/>
    <xf numFmtId="167" fontId="3" fillId="0" borderId="0" xfId="6" applyNumberFormat="1" applyFont="1" applyFill="1"/>
    <xf numFmtId="167" fontId="2" fillId="0" borderId="0" xfId="6" applyNumberFormat="1" applyFont="1" applyFill="1" applyBorder="1"/>
    <xf numFmtId="10" fontId="3" fillId="0" borderId="0" xfId="6" applyNumberFormat="1" applyFont="1" applyFill="1" applyAlignment="1">
      <alignment horizontal="center"/>
    </xf>
    <xf numFmtId="164" fontId="6" fillId="0" borderId="0" xfId="8" applyNumberFormat="1" applyFont="1" applyFill="1" applyBorder="1"/>
    <xf numFmtId="164" fontId="3" fillId="0" borderId="0" xfId="8" applyNumberFormat="1" applyFont="1" applyFill="1" applyAlignment="1"/>
    <xf numFmtId="10" fontId="3" fillId="0" borderId="0" xfId="9" applyNumberFormat="1" applyFont="1" applyFill="1" applyAlignment="1">
      <alignment horizontal="center"/>
    </xf>
    <xf numFmtId="164" fontId="2" fillId="0" borderId="0" xfId="8" applyNumberFormat="1" applyFont="1" applyFill="1"/>
    <xf numFmtId="44" fontId="8" fillId="0" borderId="55" xfId="3" applyNumberFormat="1" applyFont="1" applyFill="1" applyBorder="1"/>
    <xf numFmtId="37" fontId="3" fillId="0" borderId="0" xfId="7" applyNumberFormat="1" applyFont="1" applyFill="1" applyBorder="1" applyProtection="1"/>
    <xf numFmtId="164" fontId="3" fillId="0" borderId="0" xfId="8" applyNumberFormat="1" applyFont="1" applyFill="1" applyBorder="1" applyAlignment="1"/>
    <xf numFmtId="10" fontId="3" fillId="0" borderId="0" xfId="9" applyNumberFormat="1" applyFont="1" applyFill="1" applyBorder="1" applyAlignment="1">
      <alignment horizontal="center"/>
    </xf>
    <xf numFmtId="164" fontId="2" fillId="0" borderId="0" xfId="8" applyNumberFormat="1" applyFont="1" applyFill="1" applyBorder="1"/>
    <xf numFmtId="164" fontId="3" fillId="0" borderId="17" xfId="8" applyNumberFormat="1" applyFont="1" applyFill="1" applyBorder="1"/>
    <xf numFmtId="44" fontId="8" fillId="0" borderId="56" xfId="3" applyNumberFormat="1" applyFont="1" applyFill="1" applyBorder="1"/>
    <xf numFmtId="164" fontId="5" fillId="0" borderId="0" xfId="8" applyNumberFormat="1" applyFont="1" applyFill="1" applyBorder="1"/>
    <xf numFmtId="164" fontId="8" fillId="0" borderId="55" xfId="8" applyNumberFormat="1" applyFont="1" applyFill="1" applyBorder="1"/>
    <xf numFmtId="172" fontId="136" fillId="128" borderId="0" xfId="2562" applyNumberFormat="1" applyFont="1" applyFill="1" applyAlignment="1">
      <alignment horizontal="left"/>
    </xf>
    <xf numFmtId="172" fontId="136" fillId="128" borderId="0" xfId="2562" applyNumberFormat="1" applyFont="1" applyFill="1" applyAlignment="1">
      <alignment horizontal="right"/>
    </xf>
    <xf numFmtId="172" fontId="59" fillId="128" borderId="0" xfId="2562" applyNumberFormat="1" applyFont="1" applyFill="1" applyAlignment="1">
      <alignment horizontal="left"/>
    </xf>
    <xf numFmtId="172" fontId="137" fillId="128" borderId="0" xfId="2562" applyNumberFormat="1" applyFont="1" applyFill="1" applyAlignment="1">
      <alignment horizontal="left"/>
    </xf>
    <xf numFmtId="173" fontId="136" fillId="128" borderId="0" xfId="2562" applyNumberFormat="1" applyFont="1" applyFill="1" applyAlignment="1">
      <alignment horizontal="left"/>
    </xf>
    <xf numFmtId="173" fontId="136" fillId="128" borderId="0" xfId="2562" applyNumberFormat="1" applyFont="1" applyFill="1" applyAlignment="1">
      <alignment horizontal="right"/>
    </xf>
    <xf numFmtId="167" fontId="0" fillId="128" borderId="0" xfId="0" applyNumberFormat="1" applyFill="1"/>
    <xf numFmtId="167" fontId="0" fillId="128" borderId="0" xfId="7765" applyNumberFormat="1" applyFont="1" applyFill="1"/>
    <xf numFmtId="44" fontId="0" fillId="128" borderId="2" xfId="1" applyFont="1" applyFill="1" applyBorder="1"/>
    <xf numFmtId="0" fontId="58" fillId="129" borderId="27" xfId="145" quotePrefix="1" applyFont="1" applyFill="1" applyAlignment="1">
      <alignment horizontal="left" vertical="center" indent="4"/>
    </xf>
    <xf numFmtId="169" fontId="58" fillId="129" borderId="27" xfId="144" applyNumberFormat="1" applyFont="1" applyFill="1">
      <alignment horizontal="right" vertical="center"/>
    </xf>
    <xf numFmtId="0" fontId="138" fillId="2" borderId="0" xfId="3" applyFont="1" applyFill="1" applyAlignment="1">
      <alignment horizontal="center"/>
    </xf>
    <xf numFmtId="167" fontId="6" fillId="0" borderId="0" xfId="7765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</cellXfs>
  <cellStyles count="7823">
    <cellStyle name=" 1" xfId="336"/>
    <cellStyle name=" 1 2" xfId="337"/>
    <cellStyle name="_April 2012 - Infrastructure" xfId="338"/>
    <cellStyle name="_ColumnTitles" xfId="339"/>
    <cellStyle name="_DateRange" xfId="340"/>
    <cellStyle name="_Goat_Mt_GE-67_Rev-01" xfId="341"/>
    <cellStyle name="_Goat_Mt_GE-67_Rev-01 2" xfId="342"/>
    <cellStyle name="_Goat_Mt_GE-67_Rev-01 3" xfId="343"/>
    <cellStyle name="_Goat_Mt_Siemens-65_Rev-01" xfId="344"/>
    <cellStyle name="_Goat_Mt_Siemens-65_Rev-01 2" xfId="345"/>
    <cellStyle name="_Goat_Mt_Siemens-65_Rev-01 3" xfId="346"/>
    <cellStyle name="_Hidden" xfId="347"/>
    <cellStyle name="_LIPA_Offshore_06-23-05_Rev-14D" xfId="348"/>
    <cellStyle name="_LIPA_Offshore_06-23-05_Rev-14D 2" xfId="349"/>
    <cellStyle name="_LIPA_Offshore_06-23-05_Rev-14D 3" xfId="350"/>
    <cellStyle name="_LIPA_Offshore_06-23-05_Rev-14D_1st Quarter 2012 Review" xfId="351"/>
    <cellStyle name="_LIPA_Offshore_06-23-05_Rev-14D_1st Quarter 2012 Review 2" xfId="352"/>
    <cellStyle name="_LIPA_Offshore_06-23-05_Rev-14D_1st Quarter 2012 Review_DSAT Topic" xfId="353"/>
    <cellStyle name="_LIPA_Offshore_06-23-05_Rev-14D_2011 CS monthly indicators" xfId="354"/>
    <cellStyle name="_LIPA_Offshore_06-23-05_Rev-14D_2012 CS monthly indicators" xfId="355"/>
    <cellStyle name="_LIPA_Offshore_06-23-05_Rev-14D_AMI" xfId="356"/>
    <cellStyle name="_LIPA_Offshore_06-23-05_Rev-14D_AMI Operations 2" xfId="357"/>
    <cellStyle name="_LIPA_Offshore_06-23-05_Rev-14D_AMI Operations 3" xfId="358"/>
    <cellStyle name="_LIPA_Offshore_06-23-05_Rev-14D_BASE O&amp;M" xfId="359"/>
    <cellStyle name="_LIPA_Offshore_06-23-05_Rev-14D_DSAT Topic" xfId="360"/>
    <cellStyle name="_LIPA_Offshore_06-23-05_Rev-14D_ESF MOPR" xfId="361"/>
    <cellStyle name="_LIPA_Offshore_06-23-05_Rev-14D_ESF MOPR 2" xfId="362"/>
    <cellStyle name="_LIPA_Offshore_06-23-05_Rev-14D_ESF MOPR_1" xfId="363"/>
    <cellStyle name="_LIPA_Offshore_06-23-05_Rev-14D_ESF MOPR_1 2" xfId="364"/>
    <cellStyle name="_LIPA_Offshore_06-23-05_Rev-14D_ESF MOPR_1_AMI Operations 2" xfId="365"/>
    <cellStyle name="_LIPA_Offshore_06-23-05_Rev-14D_ESF MOPR_1_AMI Operations 3" xfId="366"/>
    <cellStyle name="_LIPA_Offshore_06-23-05_Rev-14D_ESF MOPR_1_ESF MOPR" xfId="367"/>
    <cellStyle name="_LIPA_Offshore_06-23-05_Rev-14D_ESF MOPR_2" xfId="368"/>
    <cellStyle name="_LIPA_Offshore_06-23-05_Rev-14D_ESF MOPR_2 2" xfId="369"/>
    <cellStyle name="_LIPA_Offshore_06-23-05_Rev-14D_ESF MOPR_2 3" xfId="370"/>
    <cellStyle name="_LIPA_Offshore_06-23-05_Rev-14D_ESF MOPR_2_1st Quarter 2012 Review" xfId="371"/>
    <cellStyle name="_LIPA_Offshore_06-23-05_Rev-14D_ESF MOPR_2_2011 CS monthly indicators" xfId="372"/>
    <cellStyle name="_LIPA_Offshore_06-23-05_Rev-14D_ESF MOPR_2_AMI Operations 2" xfId="373"/>
    <cellStyle name="_LIPA_Offshore_06-23-05_Rev-14D_ESF MOPR_2_AMI Operations 3" xfId="374"/>
    <cellStyle name="_LIPA_Offshore_06-23-05_Rev-14D_ESF MOPR_2_DSAT Topic" xfId="375"/>
    <cellStyle name="_LIPA_Offshore_06-23-05_Rev-14D_ESF MOPR_3" xfId="376"/>
    <cellStyle name="_LIPA_Offshore_06-23-05_Rev-14D_ESF MOPR_3 2" xfId="377"/>
    <cellStyle name="_LIPA_Offshore_06-23-05_Rev-14D_ESF MOPR_3_AMI Operations 2" xfId="378"/>
    <cellStyle name="_LIPA_Offshore_06-23-05_Rev-14D_ESF MOPR_3_AMI Operations 3" xfId="379"/>
    <cellStyle name="_LIPA_Offshore_06-23-05_Rev-14D_ESF MOPR_AMI Operations 2" xfId="380"/>
    <cellStyle name="_LIPA_Offshore_06-23-05_Rev-14D_ESF MOPR_AMI Operations 3" xfId="381"/>
    <cellStyle name="_LIPA_Offshore_06-23-05_Rev-14D_ESF MOPR_BASE O&amp;M" xfId="382"/>
    <cellStyle name="_LIPA_Offshore_06-23-05_Rev-14D_ESF MOPR_ESF MOPR" xfId="383"/>
    <cellStyle name="_LIPA_Offshore_06-23-05_Rev-14D_ESF Summary" xfId="384"/>
    <cellStyle name="_Meter Depl Monthly Variance 2012" xfId="385"/>
    <cellStyle name="_MowerCounty_Siemens-43_Rev-09" xfId="386"/>
    <cellStyle name="_MowerCounty_Siemens-43_Rev-09 2" xfId="387"/>
    <cellStyle name="_MowerCounty_Siemens-43_Rev-09 3" xfId="388"/>
    <cellStyle name="_MowerCounty_Siemens-43_Rev-09_1st Quarter 2012 Review" xfId="389"/>
    <cellStyle name="_MowerCounty_Siemens-43_Rev-09_1st Quarter 2012 Review 2" xfId="390"/>
    <cellStyle name="_MowerCounty_Siemens-43_Rev-09_1st Quarter 2012 Review_DSAT Topic" xfId="391"/>
    <cellStyle name="_MowerCounty_Siemens-43_Rev-09_2011 CS monthly indicators" xfId="392"/>
    <cellStyle name="_MowerCounty_Siemens-43_Rev-09_2012 CS monthly indicators" xfId="393"/>
    <cellStyle name="_MowerCounty_Siemens-43_Rev-09_AMI" xfId="394"/>
    <cellStyle name="_MowerCounty_Siemens-43_Rev-09_AMI Operations 2" xfId="395"/>
    <cellStyle name="_MowerCounty_Siemens-43_Rev-09_AMI Operations 3" xfId="396"/>
    <cellStyle name="_MowerCounty_Siemens-43_Rev-09_BASE O&amp;M" xfId="397"/>
    <cellStyle name="_MowerCounty_Siemens-43_Rev-09_DSAT Topic" xfId="398"/>
    <cellStyle name="_MowerCounty_Siemens-43_Rev-09_ESF MOPR" xfId="399"/>
    <cellStyle name="_MowerCounty_Siemens-43_Rev-09_ESF MOPR 2" xfId="400"/>
    <cellStyle name="_MowerCounty_Siemens-43_Rev-09_ESF MOPR_1" xfId="401"/>
    <cellStyle name="_MowerCounty_Siemens-43_Rev-09_ESF MOPR_1 2" xfId="402"/>
    <cellStyle name="_MowerCounty_Siemens-43_Rev-09_ESF MOPR_1_AMI Operations 2" xfId="403"/>
    <cellStyle name="_MowerCounty_Siemens-43_Rev-09_ESF MOPR_1_AMI Operations 3" xfId="404"/>
    <cellStyle name="_MowerCounty_Siemens-43_Rev-09_ESF MOPR_1_ESF MOPR" xfId="405"/>
    <cellStyle name="_MowerCounty_Siemens-43_Rev-09_ESF MOPR_2" xfId="406"/>
    <cellStyle name="_MowerCounty_Siemens-43_Rev-09_ESF MOPR_2 2" xfId="407"/>
    <cellStyle name="_MowerCounty_Siemens-43_Rev-09_ESF MOPR_2 3" xfId="408"/>
    <cellStyle name="_MowerCounty_Siemens-43_Rev-09_ESF MOPR_2_1st Quarter 2012 Review" xfId="409"/>
    <cellStyle name="_MowerCounty_Siemens-43_Rev-09_ESF MOPR_2_2011 CS monthly indicators" xfId="410"/>
    <cellStyle name="_MowerCounty_Siemens-43_Rev-09_ESF MOPR_2_AMI Operations 2" xfId="411"/>
    <cellStyle name="_MowerCounty_Siemens-43_Rev-09_ESF MOPR_2_AMI Operations 3" xfId="412"/>
    <cellStyle name="_MowerCounty_Siemens-43_Rev-09_ESF MOPR_2_DSAT Topic" xfId="413"/>
    <cellStyle name="_MowerCounty_Siemens-43_Rev-09_ESF MOPR_3" xfId="414"/>
    <cellStyle name="_MowerCounty_Siemens-43_Rev-09_ESF MOPR_3 2" xfId="415"/>
    <cellStyle name="_MowerCounty_Siemens-43_Rev-09_ESF MOPR_3_AMI Operations 2" xfId="416"/>
    <cellStyle name="_MowerCounty_Siemens-43_Rev-09_ESF MOPR_3_AMI Operations 3" xfId="417"/>
    <cellStyle name="_MowerCounty_Siemens-43_Rev-09_ESF MOPR_AMI Operations 2" xfId="418"/>
    <cellStyle name="_MowerCounty_Siemens-43_Rev-09_ESF MOPR_AMI Operations 3" xfId="419"/>
    <cellStyle name="_MowerCounty_Siemens-43_Rev-09_ESF MOPR_BASE O&amp;M" xfId="420"/>
    <cellStyle name="_MowerCounty_Siemens-43_Rev-09_ESF MOPR_ESF MOPR" xfId="421"/>
    <cellStyle name="_MowerCounty_Siemens-43_Rev-09_ESF Summary" xfId="422"/>
    <cellStyle name="_NEW EST BREAKDOWN" xfId="423"/>
    <cellStyle name="_NEW EST BREAKDOWN 2" xfId="424"/>
    <cellStyle name="_NEW EST BREAKDOWN 3" xfId="425"/>
    <cellStyle name="_Normal" xfId="426"/>
    <cellStyle name="_Peetz_GE-267_Rev- 07" xfId="427"/>
    <cellStyle name="_Peetz_GE-267_Rev- 07 2" xfId="428"/>
    <cellStyle name="_Peetz_GE-267_Rev- 07 3" xfId="429"/>
    <cellStyle name="_Peetz_GE-267_Rev- 07_1st Quarter 2012 Review" xfId="430"/>
    <cellStyle name="_Peetz_GE-267_Rev- 07_1st Quarter 2012 Review 2" xfId="431"/>
    <cellStyle name="_Peetz_GE-267_Rev- 07_1st Quarter 2012 Review_DSAT Topic" xfId="432"/>
    <cellStyle name="_Peetz_GE-267_Rev- 07_2011 CS monthly indicators" xfId="433"/>
    <cellStyle name="_Peetz_GE-267_Rev- 07_2012 CS monthly indicators" xfId="434"/>
    <cellStyle name="_Peetz_GE-267_Rev- 07_AMI" xfId="435"/>
    <cellStyle name="_Peetz_GE-267_Rev- 07_AMI Operations 2" xfId="436"/>
    <cellStyle name="_Peetz_GE-267_Rev- 07_AMI Operations 3" xfId="437"/>
    <cellStyle name="_Peetz_GE-267_Rev- 07_BASE O&amp;M" xfId="438"/>
    <cellStyle name="_Peetz_GE-267_Rev- 07_DSAT Topic" xfId="439"/>
    <cellStyle name="_Peetz_GE-267_Rev- 07_ESF MOPR" xfId="440"/>
    <cellStyle name="_Peetz_GE-267_Rev- 07_ESF MOPR 2" xfId="441"/>
    <cellStyle name="_Peetz_GE-267_Rev- 07_ESF MOPR_1" xfId="442"/>
    <cellStyle name="_Peetz_GE-267_Rev- 07_ESF MOPR_1 2" xfId="443"/>
    <cellStyle name="_Peetz_GE-267_Rev- 07_ESF MOPR_1_AMI Operations 2" xfId="444"/>
    <cellStyle name="_Peetz_GE-267_Rev- 07_ESF MOPR_1_AMI Operations 3" xfId="445"/>
    <cellStyle name="_Peetz_GE-267_Rev- 07_ESF MOPR_1_ESF MOPR" xfId="446"/>
    <cellStyle name="_Peetz_GE-267_Rev- 07_ESF MOPR_2" xfId="447"/>
    <cellStyle name="_Peetz_GE-267_Rev- 07_ESF MOPR_2 2" xfId="448"/>
    <cellStyle name="_Peetz_GE-267_Rev- 07_ESF MOPR_2 3" xfId="449"/>
    <cellStyle name="_Peetz_GE-267_Rev- 07_ESF MOPR_2_1st Quarter 2012 Review" xfId="450"/>
    <cellStyle name="_Peetz_GE-267_Rev- 07_ESF MOPR_2_2011 CS monthly indicators" xfId="451"/>
    <cellStyle name="_Peetz_GE-267_Rev- 07_ESF MOPR_2_AMI Operations 2" xfId="452"/>
    <cellStyle name="_Peetz_GE-267_Rev- 07_ESF MOPR_2_AMI Operations 3" xfId="453"/>
    <cellStyle name="_Peetz_GE-267_Rev- 07_ESF MOPR_2_DSAT Topic" xfId="454"/>
    <cellStyle name="_Peetz_GE-267_Rev- 07_ESF MOPR_3" xfId="455"/>
    <cellStyle name="_Peetz_GE-267_Rev- 07_ESF MOPR_3 2" xfId="456"/>
    <cellStyle name="_Peetz_GE-267_Rev- 07_ESF MOPR_3_AMI Operations 2" xfId="457"/>
    <cellStyle name="_Peetz_GE-267_Rev- 07_ESF MOPR_3_AMI Operations 3" xfId="458"/>
    <cellStyle name="_Peetz_GE-267_Rev- 07_ESF MOPR_AMI Operations 2" xfId="459"/>
    <cellStyle name="_Peetz_GE-267_Rev- 07_ESF MOPR_AMI Operations 3" xfId="460"/>
    <cellStyle name="_Peetz_GE-267_Rev- 07_ESF MOPR_BASE O&amp;M" xfId="461"/>
    <cellStyle name="_Peetz_GE-267_Rev- 07_ESF MOPR_ESF MOPR" xfId="462"/>
    <cellStyle name="_Peetz_GE-267_Rev- 07_ESF Summary" xfId="463"/>
    <cellStyle name="_Percentage" xfId="464"/>
    <cellStyle name="_PercentageBold" xfId="465"/>
    <cellStyle name="_SeriesAttributes" xfId="466"/>
    <cellStyle name="_SeriesData" xfId="467"/>
    <cellStyle name="_SeriesDataForecast" xfId="468"/>
    <cellStyle name="_SeriesDataForecastNA" xfId="469"/>
    <cellStyle name="_SeriesDataNA" xfId="470"/>
    <cellStyle name="_SeriesDataStatistics" xfId="471"/>
    <cellStyle name="_SeriesDataStatisticsForecast" xfId="472"/>
    <cellStyle name="_SPEC_Cash_Flow_4-21-05" xfId="473"/>
    <cellStyle name="_SPEC_Cash_Flow_4-21-05 2" xfId="474"/>
    <cellStyle name="_SPEC_Cash_Flow_4-21-05 3" xfId="475"/>
    <cellStyle name="_Wind_Est_Std_Template_Rev-I" xfId="476"/>
    <cellStyle name="_Wind_Est_Std_Template_Rev-I 2" xfId="477"/>
    <cellStyle name="_Wind_Est_Std_Template_Rev-I 3" xfId="478"/>
    <cellStyle name="~Capacity (0)" xfId="479"/>
    <cellStyle name="~Capacity (0) 2" xfId="480"/>
    <cellStyle name="~Capacity (0) 3" xfId="481"/>
    <cellStyle name="~Capacity (0)_AMI Operations 2" xfId="482"/>
    <cellStyle name="~Capacity (1)" xfId="483"/>
    <cellStyle name="~Capacity (1) 2" xfId="484"/>
    <cellStyle name="~Capacity (1) 3" xfId="485"/>
    <cellStyle name="~Capacity (1)_AMI Operations 2" xfId="486"/>
    <cellStyle name="~Escalation" xfId="487"/>
    <cellStyle name="~Escalation 2" xfId="488"/>
    <cellStyle name="~Escalation 3" xfId="489"/>
    <cellStyle name="~Escalation_AMI Operations 2" xfId="490"/>
    <cellStyle name="~Gas (0)" xfId="491"/>
    <cellStyle name="~Gas (0) 2" xfId="492"/>
    <cellStyle name="~Gas (0) 3" xfId="493"/>
    <cellStyle name="~Gas (0)_AMI Operations 2" xfId="494"/>
    <cellStyle name="~Gas Price" xfId="495"/>
    <cellStyle name="~Gas Price 2" xfId="496"/>
    <cellStyle name="~Gas Price 3" xfId="497"/>
    <cellStyle name="~Gas Price_AMI Operations 2" xfId="498"/>
    <cellStyle name="~Power (0)" xfId="499"/>
    <cellStyle name="~Power (0) 2" xfId="500"/>
    <cellStyle name="~Power (0) 3" xfId="501"/>
    <cellStyle name="~Power (0)_AMI Operations 2" xfId="502"/>
    <cellStyle name="~Power Price" xfId="503"/>
    <cellStyle name="~Power Price 2" xfId="504"/>
    <cellStyle name="~Power Price 3" xfId="505"/>
    <cellStyle name="~Power Price_AMI Operations 2" xfId="506"/>
    <cellStyle name="0,0_x000d__x000a_NA_x000d__x000a_" xfId="507"/>
    <cellStyle name="20% - Accent1 2" xfId="10"/>
    <cellStyle name="20% - Accent1 2 2" xfId="180"/>
    <cellStyle name="20% - Accent1 2 3" xfId="508"/>
    <cellStyle name="20% - Accent1 2 4" xfId="509"/>
    <cellStyle name="20% - Accent1 3" xfId="510"/>
    <cellStyle name="20% - Accent1 3 2" xfId="511"/>
    <cellStyle name="20% - Accent1 3 3" xfId="512"/>
    <cellStyle name="20% - Accent1 3 3 2" xfId="513"/>
    <cellStyle name="20% - Accent1 3 3 3" xfId="514"/>
    <cellStyle name="20% - Accent1 3 4" xfId="515"/>
    <cellStyle name="20% - Accent1 3 4 2" xfId="516"/>
    <cellStyle name="20% - Accent1 3 4 3" xfId="517"/>
    <cellStyle name="20% - Accent1 4" xfId="518"/>
    <cellStyle name="20% - Accent1 4 2" xfId="519"/>
    <cellStyle name="20% - Accent1 5" xfId="520"/>
    <cellStyle name="20% - Accent1 6" xfId="521"/>
    <cellStyle name="20% - Accent1 7" xfId="522"/>
    <cellStyle name="20% - Accent2 2" xfId="11"/>
    <cellStyle name="20% - Accent2 2 2" xfId="181"/>
    <cellStyle name="20% - Accent2 2 3" xfId="523"/>
    <cellStyle name="20% - Accent2 2 4" xfId="524"/>
    <cellStyle name="20% - Accent2 3" xfId="525"/>
    <cellStyle name="20% - Accent2 3 2" xfId="526"/>
    <cellStyle name="20% - Accent2 3 3" xfId="527"/>
    <cellStyle name="20% - Accent2 3 3 2" xfId="528"/>
    <cellStyle name="20% - Accent2 3 3 3" xfId="529"/>
    <cellStyle name="20% - Accent2 3 4" xfId="530"/>
    <cellStyle name="20% - Accent2 3 4 2" xfId="531"/>
    <cellStyle name="20% - Accent2 3 4 3" xfId="532"/>
    <cellStyle name="20% - Accent2 4" xfId="533"/>
    <cellStyle name="20% - Accent2 4 2" xfId="534"/>
    <cellStyle name="20% - Accent2 5" xfId="535"/>
    <cellStyle name="20% - Accent2 6" xfId="536"/>
    <cellStyle name="20% - Accent2 7" xfId="537"/>
    <cellStyle name="20% - Accent3 2" xfId="12"/>
    <cellStyle name="20% - Accent3 2 2" xfId="182"/>
    <cellStyle name="20% - Accent3 2 3" xfId="538"/>
    <cellStyle name="20% - Accent3 2 4" xfId="539"/>
    <cellStyle name="20% - Accent3 3" xfId="540"/>
    <cellStyle name="20% - Accent3 3 2" xfId="541"/>
    <cellStyle name="20% - Accent3 3 3" xfId="542"/>
    <cellStyle name="20% - Accent3 3 3 2" xfId="543"/>
    <cellStyle name="20% - Accent3 3 3 3" xfId="544"/>
    <cellStyle name="20% - Accent3 3 4" xfId="545"/>
    <cellStyle name="20% - Accent3 3 4 2" xfId="546"/>
    <cellStyle name="20% - Accent3 3 4 3" xfId="547"/>
    <cellStyle name="20% - Accent3 4" xfId="548"/>
    <cellStyle name="20% - Accent3 4 2" xfId="549"/>
    <cellStyle name="20% - Accent3 5" xfId="550"/>
    <cellStyle name="20% - Accent3 6" xfId="551"/>
    <cellStyle name="20% - Accent3 7" xfId="552"/>
    <cellStyle name="20% - Accent4 2" xfId="13"/>
    <cellStyle name="20% - Accent4 2 2" xfId="183"/>
    <cellStyle name="20% - Accent4 2 3" xfId="553"/>
    <cellStyle name="20% - Accent4 2 4" xfId="554"/>
    <cellStyle name="20% - Accent4 3" xfId="555"/>
    <cellStyle name="20% - Accent4 3 2" xfId="556"/>
    <cellStyle name="20% - Accent4 3 3" xfId="557"/>
    <cellStyle name="20% - Accent4 3 3 2" xfId="558"/>
    <cellStyle name="20% - Accent4 3 3 3" xfId="559"/>
    <cellStyle name="20% - Accent4 3 4" xfId="560"/>
    <cellStyle name="20% - Accent4 3 4 2" xfId="561"/>
    <cellStyle name="20% - Accent4 3 4 3" xfId="562"/>
    <cellStyle name="20% - Accent4 4" xfId="563"/>
    <cellStyle name="20% - Accent4 4 2" xfId="564"/>
    <cellStyle name="20% - Accent4 5" xfId="565"/>
    <cellStyle name="20% - Accent4 6" xfId="566"/>
    <cellStyle name="20% - Accent4 7" xfId="567"/>
    <cellStyle name="20% - Accent5 2" xfId="14"/>
    <cellStyle name="20% - Accent5 2 2" xfId="184"/>
    <cellStyle name="20% - Accent5 2 2 2" xfId="568"/>
    <cellStyle name="20% - Accent5 2 2 3" xfId="569"/>
    <cellStyle name="20% - Accent5 2 3" xfId="570"/>
    <cellStyle name="20% - Accent5 2 3 2" xfId="571"/>
    <cellStyle name="20% - Accent5 2 3 3" xfId="572"/>
    <cellStyle name="20% - Accent5 2 4" xfId="573"/>
    <cellStyle name="20% - Accent5 3" xfId="574"/>
    <cellStyle name="20% - Accent5 3 2" xfId="575"/>
    <cellStyle name="20% - Accent5 3 3" xfId="576"/>
    <cellStyle name="20% - Accent5 3 3 2" xfId="577"/>
    <cellStyle name="20% - Accent5 3 3 3" xfId="578"/>
    <cellStyle name="20% - Accent5 3 4" xfId="579"/>
    <cellStyle name="20% - Accent5 3 4 2" xfId="580"/>
    <cellStyle name="20% - Accent5 3 4 3" xfId="581"/>
    <cellStyle name="20% - Accent5 3 5" xfId="582"/>
    <cellStyle name="20% - Accent5 3_CS Indicators" xfId="583"/>
    <cellStyle name="20% - Accent5 4" xfId="584"/>
    <cellStyle name="20% - Accent5 5" xfId="585"/>
    <cellStyle name="20% - Accent5 6" xfId="586"/>
    <cellStyle name="20% - Accent5 7" xfId="587"/>
    <cellStyle name="20% - Accent6 2" xfId="15"/>
    <cellStyle name="20% - Accent6 2 2" xfId="185"/>
    <cellStyle name="20% - Accent6 2 3" xfId="588"/>
    <cellStyle name="20% - Accent6 2 4" xfId="589"/>
    <cellStyle name="20% - Accent6 3" xfId="590"/>
    <cellStyle name="20% - Accent6 3 2" xfId="591"/>
    <cellStyle name="20% - Accent6 3 2 2" xfId="592"/>
    <cellStyle name="20% - Accent6 3 2 3" xfId="593"/>
    <cellStyle name="20% - Accent6 3 3" xfId="594"/>
    <cellStyle name="20% - Accent6 3 3 2" xfId="595"/>
    <cellStyle name="20% - Accent6 3 3 3" xfId="596"/>
    <cellStyle name="20% - Accent6 4" xfId="597"/>
    <cellStyle name="20% - Accent6 4 2" xfId="598"/>
    <cellStyle name="20% - Accent6 5" xfId="599"/>
    <cellStyle name="20% - Accent6 6" xfId="600"/>
    <cellStyle name="20% - Accent6 7" xfId="601"/>
    <cellStyle name="40% - Accent1 2" xfId="16"/>
    <cellStyle name="40% - Accent1 2 2" xfId="186"/>
    <cellStyle name="40% - Accent1 2 3" xfId="602"/>
    <cellStyle name="40% - Accent1 2 4" xfId="603"/>
    <cellStyle name="40% - Accent1 3" xfId="604"/>
    <cellStyle name="40% - Accent1 3 2" xfId="605"/>
    <cellStyle name="40% - Accent1 3 3" xfId="606"/>
    <cellStyle name="40% - Accent1 3 3 2" xfId="607"/>
    <cellStyle name="40% - Accent1 3 3 3" xfId="608"/>
    <cellStyle name="40% - Accent1 3 4" xfId="609"/>
    <cellStyle name="40% - Accent1 3 4 2" xfId="610"/>
    <cellStyle name="40% - Accent1 3 4 3" xfId="611"/>
    <cellStyle name="40% - Accent1 4" xfId="612"/>
    <cellStyle name="40% - Accent1 4 2" xfId="613"/>
    <cellStyle name="40% - Accent1 5" xfId="614"/>
    <cellStyle name="40% - Accent1 6" xfId="615"/>
    <cellStyle name="40% - Accent1 7" xfId="616"/>
    <cellStyle name="40% - Accent2 2" xfId="17"/>
    <cellStyle name="40% - Accent2 2 2" xfId="187"/>
    <cellStyle name="40% - Accent2 2 2 2" xfId="617"/>
    <cellStyle name="40% - Accent2 2 2 3" xfId="618"/>
    <cellStyle name="40% - Accent2 2 3" xfId="619"/>
    <cellStyle name="40% - Accent2 2 3 2" xfId="620"/>
    <cellStyle name="40% - Accent2 2 3 3" xfId="621"/>
    <cellStyle name="40% - Accent2 2 4" xfId="622"/>
    <cellStyle name="40% - Accent2 3" xfId="623"/>
    <cellStyle name="40% - Accent2 3 2" xfId="624"/>
    <cellStyle name="40% - Accent2 3 3" xfId="625"/>
    <cellStyle name="40% - Accent2 3 3 2" xfId="626"/>
    <cellStyle name="40% - Accent2 3 3 3" xfId="627"/>
    <cellStyle name="40% - Accent2 3 4" xfId="628"/>
    <cellStyle name="40% - Accent2 3_CS Indicators" xfId="629"/>
    <cellStyle name="40% - Accent2 4" xfId="630"/>
    <cellStyle name="40% - Accent2 5" xfId="631"/>
    <cellStyle name="40% - Accent2 6" xfId="632"/>
    <cellStyle name="40% - Accent2 7" xfId="633"/>
    <cellStyle name="40% - Accent3 2" xfId="18"/>
    <cellStyle name="40% - Accent3 2 2" xfId="188"/>
    <cellStyle name="40% - Accent3 2 3" xfId="634"/>
    <cellStyle name="40% - Accent3 2 4" xfId="635"/>
    <cellStyle name="40% - Accent3 3" xfId="636"/>
    <cellStyle name="40% - Accent3 3 2" xfId="637"/>
    <cellStyle name="40% - Accent3 3 3" xfId="638"/>
    <cellStyle name="40% - Accent3 3 3 2" xfId="639"/>
    <cellStyle name="40% - Accent3 3 3 3" xfId="640"/>
    <cellStyle name="40% - Accent3 3 4" xfId="641"/>
    <cellStyle name="40% - Accent3 3 4 2" xfId="642"/>
    <cellStyle name="40% - Accent3 3 4 3" xfId="643"/>
    <cellStyle name="40% - Accent3 4" xfId="644"/>
    <cellStyle name="40% - Accent3 4 2" xfId="645"/>
    <cellStyle name="40% - Accent3 5" xfId="646"/>
    <cellStyle name="40% - Accent3 6" xfId="647"/>
    <cellStyle name="40% - Accent3 7" xfId="648"/>
    <cellStyle name="40% - Accent4 2" xfId="19"/>
    <cellStyle name="40% - Accent4 2 2" xfId="189"/>
    <cellStyle name="40% - Accent4 2 3" xfId="649"/>
    <cellStyle name="40% - Accent4 2 4" xfId="650"/>
    <cellStyle name="40% - Accent4 3" xfId="651"/>
    <cellStyle name="40% - Accent4 3 2" xfId="652"/>
    <cellStyle name="40% - Accent4 3 3" xfId="653"/>
    <cellStyle name="40% - Accent4 3 3 2" xfId="654"/>
    <cellStyle name="40% - Accent4 3 3 3" xfId="655"/>
    <cellStyle name="40% - Accent4 3 4" xfId="656"/>
    <cellStyle name="40% - Accent4 3 4 2" xfId="657"/>
    <cellStyle name="40% - Accent4 3 4 3" xfId="658"/>
    <cellStyle name="40% - Accent4 4" xfId="659"/>
    <cellStyle name="40% - Accent4 4 2" xfId="660"/>
    <cellStyle name="40% - Accent4 5" xfId="661"/>
    <cellStyle name="40% - Accent4 6" xfId="662"/>
    <cellStyle name="40% - Accent4 7" xfId="663"/>
    <cellStyle name="40% - Accent5 2" xfId="20"/>
    <cellStyle name="40% - Accent5 2 2" xfId="190"/>
    <cellStyle name="40% - Accent5 2 3" xfId="664"/>
    <cellStyle name="40% - Accent5 2 4" xfId="665"/>
    <cellStyle name="40% - Accent5 3" xfId="666"/>
    <cellStyle name="40% - Accent5 3 2" xfId="667"/>
    <cellStyle name="40% - Accent5 3 3" xfId="668"/>
    <cellStyle name="40% - Accent5 3 3 2" xfId="669"/>
    <cellStyle name="40% - Accent5 3 3 3" xfId="670"/>
    <cellStyle name="40% - Accent5 3 4" xfId="671"/>
    <cellStyle name="40% - Accent5 3 4 2" xfId="672"/>
    <cellStyle name="40% - Accent5 3 4 3" xfId="673"/>
    <cellStyle name="40% - Accent5 4" xfId="674"/>
    <cellStyle name="40% - Accent5 4 2" xfId="675"/>
    <cellStyle name="40% - Accent5 5" xfId="676"/>
    <cellStyle name="40% - Accent5 6" xfId="677"/>
    <cellStyle name="40% - Accent5 7" xfId="678"/>
    <cellStyle name="40% - Accent6 2" xfId="21"/>
    <cellStyle name="40% - Accent6 2 2" xfId="191"/>
    <cellStyle name="40% - Accent6 2 3" xfId="679"/>
    <cellStyle name="40% - Accent6 2 4" xfId="680"/>
    <cellStyle name="40% - Accent6 3" xfId="681"/>
    <cellStyle name="40% - Accent6 3 2" xfId="682"/>
    <cellStyle name="40% - Accent6 3 3" xfId="683"/>
    <cellStyle name="40% - Accent6 3 3 2" xfId="684"/>
    <cellStyle name="40% - Accent6 3 3 3" xfId="685"/>
    <cellStyle name="40% - Accent6 3 4" xfId="686"/>
    <cellStyle name="40% - Accent6 3 4 2" xfId="687"/>
    <cellStyle name="40% - Accent6 3 4 3" xfId="688"/>
    <cellStyle name="40% - Accent6 4" xfId="689"/>
    <cellStyle name="40% - Accent6 4 2" xfId="690"/>
    <cellStyle name="40% - Accent6 5" xfId="691"/>
    <cellStyle name="40% - Accent6 6" xfId="692"/>
    <cellStyle name="40% - Accent6 7" xfId="693"/>
    <cellStyle name="60% - Accent1 2" xfId="22"/>
    <cellStyle name="60% - Accent1 2 2" xfId="192"/>
    <cellStyle name="60% - Accent1 2 3" xfId="694"/>
    <cellStyle name="60% - Accent1 3" xfId="695"/>
    <cellStyle name="60% - Accent1 3 2" xfId="696"/>
    <cellStyle name="60% - Accent1 3 3" xfId="697"/>
    <cellStyle name="60% - Accent1 3 4" xfId="698"/>
    <cellStyle name="60% - Accent1 4" xfId="699"/>
    <cellStyle name="60% - Accent1 4 2" xfId="700"/>
    <cellStyle name="60% - Accent1 5" xfId="701"/>
    <cellStyle name="60% - Accent2 2" xfId="23"/>
    <cellStyle name="60% - Accent2 2 2" xfId="193"/>
    <cellStyle name="60% - Accent2 2 3" xfId="702"/>
    <cellStyle name="60% - Accent2 3" xfId="703"/>
    <cellStyle name="60% - Accent2 3 2" xfId="704"/>
    <cellStyle name="60% - Accent2 3 3" xfId="705"/>
    <cellStyle name="60% - Accent2 4" xfId="706"/>
    <cellStyle name="60% - Accent2 4 2" xfId="707"/>
    <cellStyle name="60% - Accent2 5" xfId="708"/>
    <cellStyle name="60% - Accent3 2" xfId="24"/>
    <cellStyle name="60% - Accent3 2 2" xfId="194"/>
    <cellStyle name="60% - Accent3 2 3" xfId="709"/>
    <cellStyle name="60% - Accent3 3" xfId="710"/>
    <cellStyle name="60% - Accent3 3 2" xfId="711"/>
    <cellStyle name="60% - Accent3 3 3" xfId="712"/>
    <cellStyle name="60% - Accent3 3 4" xfId="713"/>
    <cellStyle name="60% - Accent3 4" xfId="714"/>
    <cellStyle name="60% - Accent3 4 2" xfId="715"/>
    <cellStyle name="60% - Accent3 5" xfId="716"/>
    <cellStyle name="60% - Accent4 2" xfId="25"/>
    <cellStyle name="60% - Accent4 2 2" xfId="195"/>
    <cellStyle name="60% - Accent4 2 3" xfId="717"/>
    <cellStyle name="60% - Accent4 3" xfId="718"/>
    <cellStyle name="60% - Accent4 3 2" xfId="719"/>
    <cellStyle name="60% - Accent4 3 3" xfId="720"/>
    <cellStyle name="60% - Accent4 3 4" xfId="721"/>
    <cellStyle name="60% - Accent4 4" xfId="722"/>
    <cellStyle name="60% - Accent4 4 2" xfId="723"/>
    <cellStyle name="60% - Accent4 5" xfId="724"/>
    <cellStyle name="60% - Accent5 2" xfId="26"/>
    <cellStyle name="60% - Accent5 2 2" xfId="196"/>
    <cellStyle name="60% - Accent5 2 3" xfId="725"/>
    <cellStyle name="60% - Accent5 3" xfId="726"/>
    <cellStyle name="60% - Accent5 3 2" xfId="727"/>
    <cellStyle name="60% - Accent5 3 3" xfId="728"/>
    <cellStyle name="60% - Accent5 3 4" xfId="729"/>
    <cellStyle name="60% - Accent5 4" xfId="730"/>
    <cellStyle name="60% - Accent5 4 2" xfId="731"/>
    <cellStyle name="60% - Accent5 5" xfId="732"/>
    <cellStyle name="60% - Accent6 2" xfId="27"/>
    <cellStyle name="60% - Accent6 2 2" xfId="197"/>
    <cellStyle name="60% - Accent6 2 3" xfId="733"/>
    <cellStyle name="60% - Accent6 3" xfId="734"/>
    <cellStyle name="60% - Accent6 3 2" xfId="735"/>
    <cellStyle name="60% - Accent6 3 3" xfId="736"/>
    <cellStyle name="60% - Accent6 3 4" xfId="737"/>
    <cellStyle name="60% - Accent6 4" xfId="738"/>
    <cellStyle name="60% - Accent6 4 2" xfId="739"/>
    <cellStyle name="60% - Accent6 5" xfId="740"/>
    <cellStyle name="Accent1 - 20%" xfId="148"/>
    <cellStyle name="Accent1 - 20% 2" xfId="741"/>
    <cellStyle name="Accent1 - 20% 3" xfId="742"/>
    <cellStyle name="Accent1 - 20% 4" xfId="743"/>
    <cellStyle name="Accent1 - 20%_AMI Operations 2" xfId="744"/>
    <cellStyle name="Accent1 - 40%" xfId="149"/>
    <cellStyle name="Accent1 - 40% 2" xfId="745"/>
    <cellStyle name="Accent1 - 40% 3" xfId="746"/>
    <cellStyle name="Accent1 - 40% 4" xfId="747"/>
    <cellStyle name="Accent1 - 40%_AMI Operations 2" xfId="748"/>
    <cellStyle name="Accent1 - 60%" xfId="150"/>
    <cellStyle name="Accent1 - 60% 2" xfId="749"/>
    <cellStyle name="Accent1 - 60%_April 2012 - Infrastructure" xfId="750"/>
    <cellStyle name="Accent1 10" xfId="751"/>
    <cellStyle name="Accent1 10 2" xfId="752"/>
    <cellStyle name="Accent1 100" xfId="753"/>
    <cellStyle name="Accent1 101" xfId="754"/>
    <cellStyle name="Accent1 102" xfId="755"/>
    <cellStyle name="Accent1 103" xfId="756"/>
    <cellStyle name="Accent1 104" xfId="757"/>
    <cellStyle name="Accent1 105" xfId="758"/>
    <cellStyle name="Accent1 106" xfId="7767"/>
    <cellStyle name="Accent1 107" xfId="7783"/>
    <cellStyle name="Accent1 108" xfId="7794"/>
    <cellStyle name="Accent1 109" xfId="7819"/>
    <cellStyle name="Accent1 11" xfId="759"/>
    <cellStyle name="Accent1 11 2" xfId="760"/>
    <cellStyle name="Accent1 12" xfId="761"/>
    <cellStyle name="Accent1 12 2" xfId="762"/>
    <cellStyle name="Accent1 13" xfId="763"/>
    <cellStyle name="Accent1 13 2" xfId="764"/>
    <cellStyle name="Accent1 13 3" xfId="765"/>
    <cellStyle name="Accent1 13_CS Indicators" xfId="766"/>
    <cellStyle name="Accent1 14" xfId="767"/>
    <cellStyle name="Accent1 14 2" xfId="768"/>
    <cellStyle name="Accent1 14 3" xfId="769"/>
    <cellStyle name="Accent1 14_CS Indicators" xfId="770"/>
    <cellStyle name="Accent1 15" xfId="771"/>
    <cellStyle name="Accent1 15 2" xfId="772"/>
    <cellStyle name="Accent1 15 3" xfId="773"/>
    <cellStyle name="Accent1 15_CS Indicators" xfId="774"/>
    <cellStyle name="Accent1 16" xfId="775"/>
    <cellStyle name="Accent1 16 2" xfId="776"/>
    <cellStyle name="Accent1 16 3" xfId="777"/>
    <cellStyle name="Accent1 16_CS Indicators" xfId="778"/>
    <cellStyle name="Accent1 17" xfId="779"/>
    <cellStyle name="Accent1 18" xfId="780"/>
    <cellStyle name="Accent1 19" xfId="781"/>
    <cellStyle name="Accent1 19 2" xfId="782"/>
    <cellStyle name="Accent1 2" xfId="28"/>
    <cellStyle name="Accent1 2 2" xfId="200"/>
    <cellStyle name="Accent1 2 3" xfId="783"/>
    <cellStyle name="Accent1 2 4" xfId="784"/>
    <cellStyle name="Accent1 20" xfId="785"/>
    <cellStyle name="Accent1 21" xfId="786"/>
    <cellStyle name="Accent1 22" xfId="787"/>
    <cellStyle name="Accent1 23" xfId="788"/>
    <cellStyle name="Accent1 24" xfId="789"/>
    <cellStyle name="Accent1 25" xfId="790"/>
    <cellStyle name="Accent1 26" xfId="791"/>
    <cellStyle name="Accent1 27" xfId="792"/>
    <cellStyle name="Accent1 28" xfId="793"/>
    <cellStyle name="Accent1 29" xfId="794"/>
    <cellStyle name="Accent1 3" xfId="151"/>
    <cellStyle name="Accent1 3 2" xfId="795"/>
    <cellStyle name="Accent1 3 3" xfId="796"/>
    <cellStyle name="Accent1 3 4" xfId="797"/>
    <cellStyle name="Accent1 30" xfId="798"/>
    <cellStyle name="Accent1 31" xfId="799"/>
    <cellStyle name="Accent1 32" xfId="800"/>
    <cellStyle name="Accent1 33" xfId="801"/>
    <cellStyle name="Accent1 34" xfId="802"/>
    <cellStyle name="Accent1 35" xfId="803"/>
    <cellStyle name="Accent1 36" xfId="804"/>
    <cellStyle name="Accent1 37" xfId="805"/>
    <cellStyle name="Accent1 38" xfId="806"/>
    <cellStyle name="Accent1 39" xfId="807"/>
    <cellStyle name="Accent1 4" xfId="179"/>
    <cellStyle name="Accent1 4 2" xfId="808"/>
    <cellStyle name="Accent1 4 3" xfId="809"/>
    <cellStyle name="Accent1 4 4" xfId="810"/>
    <cellStyle name="Accent1 40" xfId="811"/>
    <cellStyle name="Accent1 41" xfId="812"/>
    <cellStyle name="Accent1 42" xfId="813"/>
    <cellStyle name="Accent1 43" xfId="814"/>
    <cellStyle name="Accent1 44" xfId="815"/>
    <cellStyle name="Accent1 45" xfId="816"/>
    <cellStyle name="Accent1 46" xfId="817"/>
    <cellStyle name="Accent1 47" xfId="818"/>
    <cellStyle name="Accent1 48" xfId="819"/>
    <cellStyle name="Accent1 49" xfId="820"/>
    <cellStyle name="Accent1 5" xfId="821"/>
    <cellStyle name="Accent1 5 2" xfId="822"/>
    <cellStyle name="Accent1 5 3" xfId="823"/>
    <cellStyle name="Accent1 5 4" xfId="824"/>
    <cellStyle name="Accent1 50" xfId="825"/>
    <cellStyle name="Accent1 51" xfId="826"/>
    <cellStyle name="Accent1 52" xfId="827"/>
    <cellStyle name="Accent1 53" xfId="828"/>
    <cellStyle name="Accent1 54" xfId="829"/>
    <cellStyle name="Accent1 55" xfId="830"/>
    <cellStyle name="Accent1 56" xfId="831"/>
    <cellStyle name="Accent1 57" xfId="832"/>
    <cellStyle name="Accent1 58" xfId="833"/>
    <cellStyle name="Accent1 59" xfId="834"/>
    <cellStyle name="Accent1 6" xfId="835"/>
    <cellStyle name="Accent1 6 2" xfId="836"/>
    <cellStyle name="Accent1 60" xfId="837"/>
    <cellStyle name="Accent1 61" xfId="838"/>
    <cellStyle name="Accent1 62" xfId="839"/>
    <cellStyle name="Accent1 63" xfId="840"/>
    <cellStyle name="Accent1 64" xfId="841"/>
    <cellStyle name="Accent1 65" xfId="842"/>
    <cellStyle name="Accent1 66" xfId="843"/>
    <cellStyle name="Accent1 67" xfId="844"/>
    <cellStyle name="Accent1 68" xfId="845"/>
    <cellStyle name="Accent1 69" xfId="846"/>
    <cellStyle name="Accent1 7" xfId="847"/>
    <cellStyle name="Accent1 7 2" xfId="848"/>
    <cellStyle name="Accent1 70" xfId="849"/>
    <cellStyle name="Accent1 71" xfId="850"/>
    <cellStyle name="Accent1 72" xfId="851"/>
    <cellStyle name="Accent1 73" xfId="852"/>
    <cellStyle name="Accent1 74" xfId="853"/>
    <cellStyle name="Accent1 75" xfId="854"/>
    <cellStyle name="Accent1 76" xfId="855"/>
    <cellStyle name="Accent1 77" xfId="856"/>
    <cellStyle name="Accent1 78" xfId="857"/>
    <cellStyle name="Accent1 79" xfId="858"/>
    <cellStyle name="Accent1 8" xfId="859"/>
    <cellStyle name="Accent1 8 2" xfId="860"/>
    <cellStyle name="Accent1 80" xfId="861"/>
    <cellStyle name="Accent1 81" xfId="862"/>
    <cellStyle name="Accent1 82" xfId="863"/>
    <cellStyle name="Accent1 83" xfId="864"/>
    <cellStyle name="Accent1 84" xfId="865"/>
    <cellStyle name="Accent1 85" xfId="866"/>
    <cellStyle name="Accent1 86" xfId="867"/>
    <cellStyle name="Accent1 87" xfId="868"/>
    <cellStyle name="Accent1 88" xfId="869"/>
    <cellStyle name="Accent1 89" xfId="870"/>
    <cellStyle name="Accent1 9" xfId="871"/>
    <cellStyle name="Accent1 9 2" xfId="872"/>
    <cellStyle name="Accent1 90" xfId="873"/>
    <cellStyle name="Accent1 91" xfId="874"/>
    <cellStyle name="Accent1 92" xfId="875"/>
    <cellStyle name="Accent1 93" xfId="876"/>
    <cellStyle name="Accent1 94" xfId="877"/>
    <cellStyle name="Accent1 95" xfId="878"/>
    <cellStyle name="Accent1 96" xfId="879"/>
    <cellStyle name="Accent1 97" xfId="880"/>
    <cellStyle name="Accent1 98" xfId="881"/>
    <cellStyle name="Accent1 99" xfId="882"/>
    <cellStyle name="Accent2 - 20%" xfId="152"/>
    <cellStyle name="Accent2 - 20% 2" xfId="883"/>
    <cellStyle name="Accent2 - 20% 3" xfId="884"/>
    <cellStyle name="Accent2 - 20% 4" xfId="885"/>
    <cellStyle name="Accent2 - 20%_AMI Operations 2" xfId="886"/>
    <cellStyle name="Accent2 - 40%" xfId="153"/>
    <cellStyle name="Accent2 - 40% 2" xfId="887"/>
    <cellStyle name="Accent2 - 40% 3" xfId="888"/>
    <cellStyle name="Accent2 - 40% 4" xfId="889"/>
    <cellStyle name="Accent2 - 40%_AMI Operations 2" xfId="890"/>
    <cellStyle name="Accent2 - 60%" xfId="154"/>
    <cellStyle name="Accent2 - 60% 2" xfId="891"/>
    <cellStyle name="Accent2 - 60%_April 2012 - Infrastructure" xfId="892"/>
    <cellStyle name="Accent2 10" xfId="893"/>
    <cellStyle name="Accent2 10 2" xfId="894"/>
    <cellStyle name="Accent2 100" xfId="895"/>
    <cellStyle name="Accent2 101" xfId="896"/>
    <cellStyle name="Accent2 102" xfId="897"/>
    <cellStyle name="Accent2 103" xfId="898"/>
    <cellStyle name="Accent2 104" xfId="899"/>
    <cellStyle name="Accent2 105" xfId="900"/>
    <cellStyle name="Accent2 106" xfId="7768"/>
    <cellStyle name="Accent2 107" xfId="7782"/>
    <cellStyle name="Accent2 108" xfId="7795"/>
    <cellStyle name="Accent2 109" xfId="7818"/>
    <cellStyle name="Accent2 11" xfId="901"/>
    <cellStyle name="Accent2 11 2" xfId="902"/>
    <cellStyle name="Accent2 12" xfId="903"/>
    <cellStyle name="Accent2 12 2" xfId="904"/>
    <cellStyle name="Accent2 13" xfId="905"/>
    <cellStyle name="Accent2 13 2" xfId="906"/>
    <cellStyle name="Accent2 13 3" xfId="907"/>
    <cellStyle name="Accent2 13_CS Indicators" xfId="908"/>
    <cellStyle name="Accent2 14" xfId="909"/>
    <cellStyle name="Accent2 14 2" xfId="910"/>
    <cellStyle name="Accent2 14 3" xfId="911"/>
    <cellStyle name="Accent2 14_CS Indicators" xfId="912"/>
    <cellStyle name="Accent2 15" xfId="913"/>
    <cellStyle name="Accent2 15 2" xfId="914"/>
    <cellStyle name="Accent2 15 3" xfId="915"/>
    <cellStyle name="Accent2 15_CS Indicators" xfId="916"/>
    <cellStyle name="Accent2 16" xfId="917"/>
    <cellStyle name="Accent2 16 2" xfId="918"/>
    <cellStyle name="Accent2 16 3" xfId="919"/>
    <cellStyle name="Accent2 16_CS Indicators" xfId="920"/>
    <cellStyle name="Accent2 17" xfId="921"/>
    <cellStyle name="Accent2 18" xfId="922"/>
    <cellStyle name="Accent2 19" xfId="923"/>
    <cellStyle name="Accent2 19 2" xfId="924"/>
    <cellStyle name="Accent2 2" xfId="29"/>
    <cellStyle name="Accent2 2 2" xfId="204"/>
    <cellStyle name="Accent2 2 3" xfId="925"/>
    <cellStyle name="Accent2 2 4" xfId="926"/>
    <cellStyle name="Accent2 20" xfId="927"/>
    <cellStyle name="Accent2 21" xfId="928"/>
    <cellStyle name="Accent2 22" xfId="929"/>
    <cellStyle name="Accent2 23" xfId="930"/>
    <cellStyle name="Accent2 24" xfId="931"/>
    <cellStyle name="Accent2 25" xfId="932"/>
    <cellStyle name="Accent2 26" xfId="933"/>
    <cellStyle name="Accent2 27" xfId="934"/>
    <cellStyle name="Accent2 28" xfId="935"/>
    <cellStyle name="Accent2 29" xfId="936"/>
    <cellStyle name="Accent2 3" xfId="155"/>
    <cellStyle name="Accent2 3 2" xfId="937"/>
    <cellStyle name="Accent2 3 3" xfId="938"/>
    <cellStyle name="Accent2 3 4" xfId="939"/>
    <cellStyle name="Accent2 30" xfId="940"/>
    <cellStyle name="Accent2 31" xfId="941"/>
    <cellStyle name="Accent2 32" xfId="942"/>
    <cellStyle name="Accent2 33" xfId="943"/>
    <cellStyle name="Accent2 34" xfId="944"/>
    <cellStyle name="Accent2 35" xfId="945"/>
    <cellStyle name="Accent2 36" xfId="946"/>
    <cellStyle name="Accent2 37" xfId="947"/>
    <cellStyle name="Accent2 38" xfId="948"/>
    <cellStyle name="Accent2 39" xfId="949"/>
    <cellStyle name="Accent2 4" xfId="297"/>
    <cellStyle name="Accent2 4 2" xfId="950"/>
    <cellStyle name="Accent2 4 3" xfId="951"/>
    <cellStyle name="Accent2 40" xfId="952"/>
    <cellStyle name="Accent2 41" xfId="953"/>
    <cellStyle name="Accent2 42" xfId="954"/>
    <cellStyle name="Accent2 43" xfId="955"/>
    <cellStyle name="Accent2 44" xfId="956"/>
    <cellStyle name="Accent2 45" xfId="957"/>
    <cellStyle name="Accent2 46" xfId="958"/>
    <cellStyle name="Accent2 47" xfId="959"/>
    <cellStyle name="Accent2 48" xfId="960"/>
    <cellStyle name="Accent2 49" xfId="961"/>
    <cellStyle name="Accent2 5" xfId="962"/>
    <cellStyle name="Accent2 5 2" xfId="963"/>
    <cellStyle name="Accent2 5 3" xfId="964"/>
    <cellStyle name="Accent2 50" xfId="965"/>
    <cellStyle name="Accent2 51" xfId="966"/>
    <cellStyle name="Accent2 52" xfId="967"/>
    <cellStyle name="Accent2 53" xfId="968"/>
    <cellStyle name="Accent2 54" xfId="969"/>
    <cellStyle name="Accent2 55" xfId="970"/>
    <cellStyle name="Accent2 56" xfId="971"/>
    <cellStyle name="Accent2 57" xfId="972"/>
    <cellStyle name="Accent2 58" xfId="973"/>
    <cellStyle name="Accent2 59" xfId="974"/>
    <cellStyle name="Accent2 6" xfId="975"/>
    <cellStyle name="Accent2 6 2" xfId="976"/>
    <cellStyle name="Accent2 60" xfId="977"/>
    <cellStyle name="Accent2 61" xfId="978"/>
    <cellStyle name="Accent2 62" xfId="979"/>
    <cellStyle name="Accent2 63" xfId="980"/>
    <cellStyle name="Accent2 64" xfId="981"/>
    <cellStyle name="Accent2 65" xfId="982"/>
    <cellStyle name="Accent2 66" xfId="983"/>
    <cellStyle name="Accent2 67" xfId="984"/>
    <cellStyle name="Accent2 68" xfId="985"/>
    <cellStyle name="Accent2 69" xfId="986"/>
    <cellStyle name="Accent2 7" xfId="987"/>
    <cellStyle name="Accent2 7 2" xfId="988"/>
    <cellStyle name="Accent2 70" xfId="989"/>
    <cellStyle name="Accent2 71" xfId="990"/>
    <cellStyle name="Accent2 72" xfId="991"/>
    <cellStyle name="Accent2 73" xfId="992"/>
    <cellStyle name="Accent2 74" xfId="993"/>
    <cellStyle name="Accent2 75" xfId="994"/>
    <cellStyle name="Accent2 76" xfId="995"/>
    <cellStyle name="Accent2 77" xfId="996"/>
    <cellStyle name="Accent2 78" xfId="997"/>
    <cellStyle name="Accent2 79" xfId="998"/>
    <cellStyle name="Accent2 8" xfId="999"/>
    <cellStyle name="Accent2 8 2" xfId="1000"/>
    <cellStyle name="Accent2 80" xfId="1001"/>
    <cellStyle name="Accent2 81" xfId="1002"/>
    <cellStyle name="Accent2 82" xfId="1003"/>
    <cellStyle name="Accent2 83" xfId="1004"/>
    <cellStyle name="Accent2 84" xfId="1005"/>
    <cellStyle name="Accent2 85" xfId="1006"/>
    <cellStyle name="Accent2 86" xfId="1007"/>
    <cellStyle name="Accent2 87" xfId="1008"/>
    <cellStyle name="Accent2 88" xfId="1009"/>
    <cellStyle name="Accent2 89" xfId="1010"/>
    <cellStyle name="Accent2 9" xfId="1011"/>
    <cellStyle name="Accent2 9 2" xfId="1012"/>
    <cellStyle name="Accent2 90" xfId="1013"/>
    <cellStyle name="Accent2 91" xfId="1014"/>
    <cellStyle name="Accent2 92" xfId="1015"/>
    <cellStyle name="Accent2 93" xfId="1016"/>
    <cellStyle name="Accent2 94" xfId="1017"/>
    <cellStyle name="Accent2 95" xfId="1018"/>
    <cellStyle name="Accent2 96" xfId="1019"/>
    <cellStyle name="Accent2 97" xfId="1020"/>
    <cellStyle name="Accent2 98" xfId="1021"/>
    <cellStyle name="Accent2 99" xfId="1022"/>
    <cellStyle name="Accent3 - 20%" xfId="156"/>
    <cellStyle name="Accent3 - 20% 2" xfId="1023"/>
    <cellStyle name="Accent3 - 20% 3" xfId="1024"/>
    <cellStyle name="Accent3 - 20% 4" xfId="1025"/>
    <cellStyle name="Accent3 - 20%_AMI Operations 2" xfId="1026"/>
    <cellStyle name="Accent3 - 40%" xfId="157"/>
    <cellStyle name="Accent3 - 40% 2" xfId="1027"/>
    <cellStyle name="Accent3 - 40% 3" xfId="1028"/>
    <cellStyle name="Accent3 - 40% 4" xfId="1029"/>
    <cellStyle name="Accent3 - 40%_AMI Operations 2" xfId="1030"/>
    <cellStyle name="Accent3 - 60%" xfId="158"/>
    <cellStyle name="Accent3 - 60% 2" xfId="1031"/>
    <cellStyle name="Accent3 - 60%_April 2012 - Infrastructure" xfId="1032"/>
    <cellStyle name="Accent3 10" xfId="1033"/>
    <cellStyle name="Accent3 10 2" xfId="1034"/>
    <cellStyle name="Accent3 10 3" xfId="1035"/>
    <cellStyle name="Accent3 100" xfId="1036"/>
    <cellStyle name="Accent3 101" xfId="1037"/>
    <cellStyle name="Accent3 102" xfId="1038"/>
    <cellStyle name="Accent3 103" xfId="1039"/>
    <cellStyle name="Accent3 104" xfId="1040"/>
    <cellStyle name="Accent3 105" xfId="1041"/>
    <cellStyle name="Accent3 106" xfId="7769"/>
    <cellStyle name="Accent3 107" xfId="7781"/>
    <cellStyle name="Accent3 108" xfId="7796"/>
    <cellStyle name="Accent3 109" xfId="7817"/>
    <cellStyle name="Accent3 11" xfId="1042"/>
    <cellStyle name="Accent3 11 2" xfId="1043"/>
    <cellStyle name="Accent3 11 3" xfId="1044"/>
    <cellStyle name="Accent3 12" xfId="1045"/>
    <cellStyle name="Accent3 12 2" xfId="1046"/>
    <cellStyle name="Accent3 12 3" xfId="1047"/>
    <cellStyle name="Accent3 13" xfId="1048"/>
    <cellStyle name="Accent3 13 2" xfId="1049"/>
    <cellStyle name="Accent3 13 3" xfId="1050"/>
    <cellStyle name="Accent3 13 4" xfId="1051"/>
    <cellStyle name="Accent3 13_CS Indicators" xfId="1052"/>
    <cellStyle name="Accent3 14" xfId="1053"/>
    <cellStyle name="Accent3 14 2" xfId="1054"/>
    <cellStyle name="Accent3 14 3" xfId="1055"/>
    <cellStyle name="Accent3 14 4" xfId="1056"/>
    <cellStyle name="Accent3 14_CS Indicators" xfId="1057"/>
    <cellStyle name="Accent3 15" xfId="1058"/>
    <cellStyle name="Accent3 15 2" xfId="1059"/>
    <cellStyle name="Accent3 15 3" xfId="1060"/>
    <cellStyle name="Accent3 15 4" xfId="1061"/>
    <cellStyle name="Accent3 15_CS Indicators" xfId="1062"/>
    <cellStyle name="Accent3 16" xfId="1063"/>
    <cellStyle name="Accent3 16 2" xfId="1064"/>
    <cellStyle name="Accent3 16 3" xfId="1065"/>
    <cellStyle name="Accent3 16 4" xfId="1066"/>
    <cellStyle name="Accent3 16_CS Indicators" xfId="1067"/>
    <cellStyle name="Accent3 17" xfId="1068"/>
    <cellStyle name="Accent3 17 2" xfId="1069"/>
    <cellStyle name="Accent3 17 3" xfId="1070"/>
    <cellStyle name="Accent3 18" xfId="1071"/>
    <cellStyle name="Accent3 18 2" xfId="1072"/>
    <cellStyle name="Accent3 18 3" xfId="1073"/>
    <cellStyle name="Accent3 19" xfId="1074"/>
    <cellStyle name="Accent3 19 2" xfId="1075"/>
    <cellStyle name="Accent3 19 3" xfId="1076"/>
    <cellStyle name="Accent3 2" xfId="30"/>
    <cellStyle name="Accent3 2 2" xfId="208"/>
    <cellStyle name="Accent3 2 3" xfId="1077"/>
    <cellStyle name="Accent3 2 4" xfId="1078"/>
    <cellStyle name="Accent3 20" xfId="1079"/>
    <cellStyle name="Accent3 20 2" xfId="1080"/>
    <cellStyle name="Accent3 21" xfId="1081"/>
    <cellStyle name="Accent3 21 2" xfId="1082"/>
    <cellStyle name="Accent3 22" xfId="1083"/>
    <cellStyle name="Accent3 22 2" xfId="1084"/>
    <cellStyle name="Accent3 23" xfId="1085"/>
    <cellStyle name="Accent3 23 2" xfId="1086"/>
    <cellStyle name="Accent3 24" xfId="1087"/>
    <cellStyle name="Accent3 24 2" xfId="1088"/>
    <cellStyle name="Accent3 25" xfId="1089"/>
    <cellStyle name="Accent3 25 2" xfId="1090"/>
    <cellStyle name="Accent3 26" xfId="1091"/>
    <cellStyle name="Accent3 27" xfId="1092"/>
    <cellStyle name="Accent3 28" xfId="1093"/>
    <cellStyle name="Accent3 29" xfId="1094"/>
    <cellStyle name="Accent3 3" xfId="159"/>
    <cellStyle name="Accent3 3 2" xfId="1095"/>
    <cellStyle name="Accent3 30" xfId="1096"/>
    <cellStyle name="Accent3 31" xfId="1097"/>
    <cellStyle name="Accent3 32" xfId="1098"/>
    <cellStyle name="Accent3 33" xfId="1099"/>
    <cellStyle name="Accent3 34" xfId="1100"/>
    <cellStyle name="Accent3 35" xfId="1101"/>
    <cellStyle name="Accent3 36" xfId="1102"/>
    <cellStyle name="Accent3 37" xfId="1103"/>
    <cellStyle name="Accent3 38" xfId="1104"/>
    <cellStyle name="Accent3 39" xfId="1105"/>
    <cellStyle name="Accent3 4" xfId="244"/>
    <cellStyle name="Accent3 40" xfId="1106"/>
    <cellStyle name="Accent3 41" xfId="1107"/>
    <cellStyle name="Accent3 42" xfId="1108"/>
    <cellStyle name="Accent3 43" xfId="1109"/>
    <cellStyle name="Accent3 44" xfId="1110"/>
    <cellStyle name="Accent3 45" xfId="1111"/>
    <cellStyle name="Accent3 46" xfId="1112"/>
    <cellStyle name="Accent3 47" xfId="1113"/>
    <cellStyle name="Accent3 48" xfId="1114"/>
    <cellStyle name="Accent3 49" xfId="1115"/>
    <cellStyle name="Accent3 5" xfId="1116"/>
    <cellStyle name="Accent3 50" xfId="1117"/>
    <cellStyle name="Accent3 51" xfId="1118"/>
    <cellStyle name="Accent3 52" xfId="1119"/>
    <cellStyle name="Accent3 53" xfId="1120"/>
    <cellStyle name="Accent3 54" xfId="1121"/>
    <cellStyle name="Accent3 55" xfId="1122"/>
    <cellStyle name="Accent3 56" xfId="1123"/>
    <cellStyle name="Accent3 57" xfId="1124"/>
    <cellStyle name="Accent3 58" xfId="1125"/>
    <cellStyle name="Accent3 59" xfId="1126"/>
    <cellStyle name="Accent3 6" xfId="1127"/>
    <cellStyle name="Accent3 60" xfId="1128"/>
    <cellStyle name="Accent3 61" xfId="1129"/>
    <cellStyle name="Accent3 62" xfId="1130"/>
    <cellStyle name="Accent3 63" xfId="1131"/>
    <cellStyle name="Accent3 64" xfId="1132"/>
    <cellStyle name="Accent3 65" xfId="1133"/>
    <cellStyle name="Accent3 66" xfId="1134"/>
    <cellStyle name="Accent3 67" xfId="1135"/>
    <cellStyle name="Accent3 68" xfId="1136"/>
    <cellStyle name="Accent3 69" xfId="1137"/>
    <cellStyle name="Accent3 7" xfId="1138"/>
    <cellStyle name="Accent3 7 2" xfId="1139"/>
    <cellStyle name="Accent3 7 3" xfId="1140"/>
    <cellStyle name="Accent3 70" xfId="1141"/>
    <cellStyle name="Accent3 71" xfId="1142"/>
    <cellStyle name="Accent3 72" xfId="1143"/>
    <cellStyle name="Accent3 73" xfId="1144"/>
    <cellStyle name="Accent3 74" xfId="1145"/>
    <cellStyle name="Accent3 75" xfId="1146"/>
    <cellStyle name="Accent3 76" xfId="1147"/>
    <cellStyle name="Accent3 77" xfId="1148"/>
    <cellStyle name="Accent3 78" xfId="1149"/>
    <cellStyle name="Accent3 79" xfId="1150"/>
    <cellStyle name="Accent3 8" xfId="1151"/>
    <cellStyle name="Accent3 8 2" xfId="1152"/>
    <cellStyle name="Accent3 8 3" xfId="1153"/>
    <cellStyle name="Accent3 80" xfId="1154"/>
    <cellStyle name="Accent3 81" xfId="1155"/>
    <cellStyle name="Accent3 82" xfId="1156"/>
    <cellStyle name="Accent3 83" xfId="1157"/>
    <cellStyle name="Accent3 84" xfId="1158"/>
    <cellStyle name="Accent3 85" xfId="1159"/>
    <cellStyle name="Accent3 86" xfId="1160"/>
    <cellStyle name="Accent3 87" xfId="1161"/>
    <cellStyle name="Accent3 88" xfId="1162"/>
    <cellStyle name="Accent3 89" xfId="1163"/>
    <cellStyle name="Accent3 9" xfId="1164"/>
    <cellStyle name="Accent3 9 2" xfId="1165"/>
    <cellStyle name="Accent3 90" xfId="1166"/>
    <cellStyle name="Accent3 91" xfId="1167"/>
    <cellStyle name="Accent3 92" xfId="1168"/>
    <cellStyle name="Accent3 93" xfId="1169"/>
    <cellStyle name="Accent3 94" xfId="1170"/>
    <cellStyle name="Accent3 95" xfId="1171"/>
    <cellStyle name="Accent3 96" xfId="1172"/>
    <cellStyle name="Accent3 97" xfId="1173"/>
    <cellStyle name="Accent3 98" xfId="1174"/>
    <cellStyle name="Accent3 99" xfId="1175"/>
    <cellStyle name="Accent4 - 20%" xfId="160"/>
    <cellStyle name="Accent4 - 20% 2" xfId="1176"/>
    <cellStyle name="Accent4 - 20% 3" xfId="1177"/>
    <cellStyle name="Accent4 - 20% 4" xfId="1178"/>
    <cellStyle name="Accent4 - 20%_AMI Operations 2" xfId="1179"/>
    <cellStyle name="Accent4 - 40%" xfId="161"/>
    <cellStyle name="Accent4 - 40% 2" xfId="1180"/>
    <cellStyle name="Accent4 - 40% 3" xfId="1181"/>
    <cellStyle name="Accent4 - 40% 4" xfId="1182"/>
    <cellStyle name="Accent4 - 40%_AMI Operations 2" xfId="1183"/>
    <cellStyle name="Accent4 - 60%" xfId="162"/>
    <cellStyle name="Accent4 - 60% 2" xfId="1184"/>
    <cellStyle name="Accent4 - 60%_April 2012 - Infrastructure" xfId="1185"/>
    <cellStyle name="Accent4 10" xfId="1186"/>
    <cellStyle name="Accent4 10 2" xfId="1187"/>
    <cellStyle name="Accent4 100" xfId="1188"/>
    <cellStyle name="Accent4 101" xfId="1189"/>
    <cellStyle name="Accent4 102" xfId="1190"/>
    <cellStyle name="Accent4 103" xfId="1191"/>
    <cellStyle name="Accent4 104" xfId="1192"/>
    <cellStyle name="Accent4 105" xfId="1193"/>
    <cellStyle name="Accent4 106" xfId="7770"/>
    <cellStyle name="Accent4 107" xfId="7780"/>
    <cellStyle name="Accent4 108" xfId="7797"/>
    <cellStyle name="Accent4 109" xfId="7816"/>
    <cellStyle name="Accent4 11" xfId="1194"/>
    <cellStyle name="Accent4 11 2" xfId="1195"/>
    <cellStyle name="Accent4 12" xfId="1196"/>
    <cellStyle name="Accent4 12 2" xfId="1197"/>
    <cellStyle name="Accent4 13" xfId="1198"/>
    <cellStyle name="Accent4 13 2" xfId="1199"/>
    <cellStyle name="Accent4 13 3" xfId="1200"/>
    <cellStyle name="Accent4 13_CS Indicators" xfId="1201"/>
    <cellStyle name="Accent4 14" xfId="1202"/>
    <cellStyle name="Accent4 14 2" xfId="1203"/>
    <cellStyle name="Accent4 14 3" xfId="1204"/>
    <cellStyle name="Accent4 14_CS Indicators" xfId="1205"/>
    <cellStyle name="Accent4 15" xfId="1206"/>
    <cellStyle name="Accent4 15 2" xfId="1207"/>
    <cellStyle name="Accent4 15 3" xfId="1208"/>
    <cellStyle name="Accent4 15_CS Indicators" xfId="1209"/>
    <cellStyle name="Accent4 16" xfId="1210"/>
    <cellStyle name="Accent4 16 2" xfId="1211"/>
    <cellStyle name="Accent4 16 3" xfId="1212"/>
    <cellStyle name="Accent4 16_CS Indicators" xfId="1213"/>
    <cellStyle name="Accent4 17" xfId="1214"/>
    <cellStyle name="Accent4 17 2" xfId="1215"/>
    <cellStyle name="Accent4 18" xfId="1216"/>
    <cellStyle name="Accent4 18 2" xfId="1217"/>
    <cellStyle name="Accent4 19" xfId="1218"/>
    <cellStyle name="Accent4 19 2" xfId="1219"/>
    <cellStyle name="Accent4 2" xfId="31"/>
    <cellStyle name="Accent4 2 2" xfId="209"/>
    <cellStyle name="Accent4 2 3" xfId="1220"/>
    <cellStyle name="Accent4 2 4" xfId="1221"/>
    <cellStyle name="Accent4 20" xfId="1222"/>
    <cellStyle name="Accent4 20 2" xfId="1223"/>
    <cellStyle name="Accent4 21" xfId="1224"/>
    <cellStyle name="Accent4 21 2" xfId="1225"/>
    <cellStyle name="Accent4 22" xfId="1226"/>
    <cellStyle name="Accent4 22 2" xfId="1227"/>
    <cellStyle name="Accent4 23" xfId="1228"/>
    <cellStyle name="Accent4 23 2" xfId="1229"/>
    <cellStyle name="Accent4 24" xfId="1230"/>
    <cellStyle name="Accent4 24 2" xfId="1231"/>
    <cellStyle name="Accent4 25" xfId="1232"/>
    <cellStyle name="Accent4 25 2" xfId="1233"/>
    <cellStyle name="Accent4 26" xfId="1234"/>
    <cellStyle name="Accent4 27" xfId="1235"/>
    <cellStyle name="Accent4 28" xfId="1236"/>
    <cellStyle name="Accent4 29" xfId="1237"/>
    <cellStyle name="Accent4 3" xfId="163"/>
    <cellStyle name="Accent4 3 2" xfId="1238"/>
    <cellStyle name="Accent4 30" xfId="1239"/>
    <cellStyle name="Accent4 31" xfId="1240"/>
    <cellStyle name="Accent4 32" xfId="1241"/>
    <cellStyle name="Accent4 33" xfId="1242"/>
    <cellStyle name="Accent4 34" xfId="1243"/>
    <cellStyle name="Accent4 35" xfId="1244"/>
    <cellStyle name="Accent4 36" xfId="1245"/>
    <cellStyle name="Accent4 37" xfId="1246"/>
    <cellStyle name="Accent4 38" xfId="1247"/>
    <cellStyle name="Accent4 39" xfId="1248"/>
    <cellStyle name="Accent4 4" xfId="230"/>
    <cellStyle name="Accent4 40" xfId="1249"/>
    <cellStyle name="Accent4 41" xfId="1250"/>
    <cellStyle name="Accent4 42" xfId="1251"/>
    <cellStyle name="Accent4 43" xfId="1252"/>
    <cellStyle name="Accent4 44" xfId="1253"/>
    <cellStyle name="Accent4 45" xfId="1254"/>
    <cellStyle name="Accent4 46" xfId="1255"/>
    <cellStyle name="Accent4 47" xfId="1256"/>
    <cellStyle name="Accent4 48" xfId="1257"/>
    <cellStyle name="Accent4 49" xfId="1258"/>
    <cellStyle name="Accent4 5" xfId="1259"/>
    <cellStyle name="Accent4 50" xfId="1260"/>
    <cellStyle name="Accent4 51" xfId="1261"/>
    <cellStyle name="Accent4 52" xfId="1262"/>
    <cellStyle name="Accent4 53" xfId="1263"/>
    <cellStyle name="Accent4 54" xfId="1264"/>
    <cellStyle name="Accent4 55" xfId="1265"/>
    <cellStyle name="Accent4 56" xfId="1266"/>
    <cellStyle name="Accent4 57" xfId="1267"/>
    <cellStyle name="Accent4 58" xfId="1268"/>
    <cellStyle name="Accent4 59" xfId="1269"/>
    <cellStyle name="Accent4 6" xfId="1270"/>
    <cellStyle name="Accent4 60" xfId="1271"/>
    <cellStyle name="Accent4 61" xfId="1272"/>
    <cellStyle name="Accent4 62" xfId="1273"/>
    <cellStyle name="Accent4 63" xfId="1274"/>
    <cellStyle name="Accent4 64" xfId="1275"/>
    <cellStyle name="Accent4 65" xfId="1276"/>
    <cellStyle name="Accent4 66" xfId="1277"/>
    <cellStyle name="Accent4 67" xfId="1278"/>
    <cellStyle name="Accent4 68" xfId="1279"/>
    <cellStyle name="Accent4 69" xfId="1280"/>
    <cellStyle name="Accent4 7" xfId="1281"/>
    <cellStyle name="Accent4 7 2" xfId="1282"/>
    <cellStyle name="Accent4 7 3" xfId="1283"/>
    <cellStyle name="Accent4 7 4" xfId="1284"/>
    <cellStyle name="Accent4 70" xfId="1285"/>
    <cellStyle name="Accent4 71" xfId="1286"/>
    <cellStyle name="Accent4 72" xfId="1287"/>
    <cellStyle name="Accent4 73" xfId="1288"/>
    <cellStyle name="Accent4 74" xfId="1289"/>
    <cellStyle name="Accent4 75" xfId="1290"/>
    <cellStyle name="Accent4 76" xfId="1291"/>
    <cellStyle name="Accent4 77" xfId="1292"/>
    <cellStyle name="Accent4 78" xfId="1293"/>
    <cellStyle name="Accent4 79" xfId="1294"/>
    <cellStyle name="Accent4 8" xfId="1295"/>
    <cellStyle name="Accent4 8 2" xfId="1296"/>
    <cellStyle name="Accent4 8 3" xfId="1297"/>
    <cellStyle name="Accent4 8 4" xfId="1298"/>
    <cellStyle name="Accent4 80" xfId="1299"/>
    <cellStyle name="Accent4 81" xfId="1300"/>
    <cellStyle name="Accent4 82" xfId="1301"/>
    <cellStyle name="Accent4 83" xfId="1302"/>
    <cellStyle name="Accent4 84" xfId="1303"/>
    <cellStyle name="Accent4 85" xfId="1304"/>
    <cellStyle name="Accent4 86" xfId="1305"/>
    <cellStyle name="Accent4 87" xfId="1306"/>
    <cellStyle name="Accent4 88" xfId="1307"/>
    <cellStyle name="Accent4 89" xfId="1308"/>
    <cellStyle name="Accent4 9" xfId="1309"/>
    <cellStyle name="Accent4 9 2" xfId="1310"/>
    <cellStyle name="Accent4 9 3" xfId="1311"/>
    <cellStyle name="Accent4 9 4" xfId="1312"/>
    <cellStyle name="Accent4 90" xfId="1313"/>
    <cellStyle name="Accent4 91" xfId="1314"/>
    <cellStyle name="Accent4 92" xfId="1315"/>
    <cellStyle name="Accent4 93" xfId="1316"/>
    <cellStyle name="Accent4 94" xfId="1317"/>
    <cellStyle name="Accent4 95" xfId="1318"/>
    <cellStyle name="Accent4 96" xfId="1319"/>
    <cellStyle name="Accent4 97" xfId="1320"/>
    <cellStyle name="Accent4 98" xfId="1321"/>
    <cellStyle name="Accent4 99" xfId="1322"/>
    <cellStyle name="Accent5 - 20%" xfId="164"/>
    <cellStyle name="Accent5 - 20% 2" xfId="1323"/>
    <cellStyle name="Accent5 - 20% 3" xfId="1324"/>
    <cellStyle name="Accent5 - 20% 4" xfId="1325"/>
    <cellStyle name="Accent5 - 20%_AMI Operations 2" xfId="1326"/>
    <cellStyle name="Accent5 - 40%" xfId="165"/>
    <cellStyle name="Accent5 - 40% 2" xfId="1327"/>
    <cellStyle name="Accent5 - 40% 3" xfId="1328"/>
    <cellStyle name="Accent5 - 40%_AMI Operations 2" xfId="1329"/>
    <cellStyle name="Accent5 - 60%" xfId="166"/>
    <cellStyle name="Accent5 - 60% 2" xfId="1330"/>
    <cellStyle name="Accent5 - 60%_April 2012 - Infrastructure" xfId="1331"/>
    <cellStyle name="Accent5 10" xfId="1332"/>
    <cellStyle name="Accent5 10 2" xfId="1333"/>
    <cellStyle name="Accent5 100" xfId="7815"/>
    <cellStyle name="Accent5 11" xfId="1334"/>
    <cellStyle name="Accent5 11 2" xfId="1335"/>
    <cellStyle name="Accent5 12" xfId="1336"/>
    <cellStyle name="Accent5 12 2" xfId="1337"/>
    <cellStyle name="Accent5 13" xfId="1338"/>
    <cellStyle name="Accent5 13 2" xfId="1339"/>
    <cellStyle name="Accent5 14" xfId="1340"/>
    <cellStyle name="Accent5 14 2" xfId="1341"/>
    <cellStyle name="Accent5 15" xfId="1342"/>
    <cellStyle name="Accent5 15 2" xfId="1343"/>
    <cellStyle name="Accent5 16" xfId="1344"/>
    <cellStyle name="Accent5 16 2" xfId="1345"/>
    <cellStyle name="Accent5 17" xfId="1346"/>
    <cellStyle name="Accent5 17 2" xfId="1347"/>
    <cellStyle name="Accent5 18" xfId="1348"/>
    <cellStyle name="Accent5 18 2" xfId="1349"/>
    <cellStyle name="Accent5 19" xfId="1350"/>
    <cellStyle name="Accent5 19 2" xfId="1351"/>
    <cellStyle name="Accent5 2" xfId="32"/>
    <cellStyle name="Accent5 2 2" xfId="211"/>
    <cellStyle name="Accent5 2 3" xfId="1352"/>
    <cellStyle name="Accent5 2 4" xfId="1353"/>
    <cellStyle name="Accent5 20" xfId="1354"/>
    <cellStyle name="Accent5 20 2" xfId="1355"/>
    <cellStyle name="Accent5 21" xfId="1356"/>
    <cellStyle name="Accent5 21 2" xfId="1357"/>
    <cellStyle name="Accent5 22" xfId="1358"/>
    <cellStyle name="Accent5 22 2" xfId="1359"/>
    <cellStyle name="Accent5 23" xfId="1360"/>
    <cellStyle name="Accent5 23 2" xfId="1361"/>
    <cellStyle name="Accent5 24" xfId="1362"/>
    <cellStyle name="Accent5 24 2" xfId="1363"/>
    <cellStyle name="Accent5 25" xfId="1364"/>
    <cellStyle name="Accent5 25 2" xfId="1365"/>
    <cellStyle name="Accent5 26" xfId="1366"/>
    <cellStyle name="Accent5 27" xfId="1367"/>
    <cellStyle name="Accent5 28" xfId="1368"/>
    <cellStyle name="Accent5 29" xfId="1369"/>
    <cellStyle name="Accent5 3" xfId="167"/>
    <cellStyle name="Accent5 3 2" xfId="1370"/>
    <cellStyle name="Accent5 30" xfId="1371"/>
    <cellStyle name="Accent5 31" xfId="1372"/>
    <cellStyle name="Accent5 32" xfId="1373"/>
    <cellStyle name="Accent5 33" xfId="1374"/>
    <cellStyle name="Accent5 34" xfId="1375"/>
    <cellStyle name="Accent5 35" xfId="1376"/>
    <cellStyle name="Accent5 36" xfId="1377"/>
    <cellStyle name="Accent5 37" xfId="1378"/>
    <cellStyle name="Accent5 38" xfId="1379"/>
    <cellStyle name="Accent5 39" xfId="1380"/>
    <cellStyle name="Accent5 4" xfId="226"/>
    <cellStyle name="Accent5 4 2" xfId="1381"/>
    <cellStyle name="Accent5 40" xfId="1382"/>
    <cellStyle name="Accent5 41" xfId="1383"/>
    <cellStyle name="Accent5 42" xfId="1384"/>
    <cellStyle name="Accent5 43" xfId="1385"/>
    <cellStyle name="Accent5 44" xfId="1386"/>
    <cellStyle name="Accent5 45" xfId="1387"/>
    <cellStyle name="Accent5 46" xfId="1388"/>
    <cellStyle name="Accent5 47" xfId="1389"/>
    <cellStyle name="Accent5 48" xfId="1390"/>
    <cellStyle name="Accent5 49" xfId="1391"/>
    <cellStyle name="Accent5 5" xfId="1392"/>
    <cellStyle name="Accent5 5 2" xfId="1393"/>
    <cellStyle name="Accent5 50" xfId="1394"/>
    <cellStyle name="Accent5 51" xfId="1395"/>
    <cellStyle name="Accent5 52" xfId="1396"/>
    <cellStyle name="Accent5 53" xfId="1397"/>
    <cellStyle name="Accent5 54" xfId="1398"/>
    <cellStyle name="Accent5 55" xfId="1399"/>
    <cellStyle name="Accent5 56" xfId="1400"/>
    <cellStyle name="Accent5 57" xfId="1401"/>
    <cellStyle name="Accent5 58" xfId="1402"/>
    <cellStyle name="Accent5 59" xfId="1403"/>
    <cellStyle name="Accent5 6" xfId="1404"/>
    <cellStyle name="Accent5 6 2" xfId="1405"/>
    <cellStyle name="Accent5 60" xfId="1406"/>
    <cellStyle name="Accent5 61" xfId="1407"/>
    <cellStyle name="Accent5 62" xfId="1408"/>
    <cellStyle name="Accent5 63" xfId="1409"/>
    <cellStyle name="Accent5 64" xfId="1410"/>
    <cellStyle name="Accent5 65" xfId="1411"/>
    <cellStyle name="Accent5 66" xfId="1412"/>
    <cellStyle name="Accent5 67" xfId="1413"/>
    <cellStyle name="Accent5 68" xfId="1414"/>
    <cellStyle name="Accent5 69" xfId="1415"/>
    <cellStyle name="Accent5 7" xfId="1416"/>
    <cellStyle name="Accent5 7 2" xfId="1417"/>
    <cellStyle name="Accent5 7 3" xfId="1418"/>
    <cellStyle name="Accent5 7 4" xfId="1419"/>
    <cellStyle name="Accent5 7_CS Indicators" xfId="1420"/>
    <cellStyle name="Accent5 70" xfId="1421"/>
    <cellStyle name="Accent5 71" xfId="1422"/>
    <cellStyle name="Accent5 72" xfId="1423"/>
    <cellStyle name="Accent5 73" xfId="1424"/>
    <cellStyle name="Accent5 74" xfId="1425"/>
    <cellStyle name="Accent5 75" xfId="1426"/>
    <cellStyle name="Accent5 76" xfId="1427"/>
    <cellStyle name="Accent5 77" xfId="1428"/>
    <cellStyle name="Accent5 78" xfId="1429"/>
    <cellStyle name="Accent5 79" xfId="1430"/>
    <cellStyle name="Accent5 8" xfId="1431"/>
    <cellStyle name="Accent5 8 2" xfId="1432"/>
    <cellStyle name="Accent5 8 3" xfId="1433"/>
    <cellStyle name="Accent5 80" xfId="1434"/>
    <cellStyle name="Accent5 81" xfId="1435"/>
    <cellStyle name="Accent5 82" xfId="1436"/>
    <cellStyle name="Accent5 83" xfId="1437"/>
    <cellStyle name="Accent5 84" xfId="1438"/>
    <cellStyle name="Accent5 85" xfId="1439"/>
    <cellStyle name="Accent5 86" xfId="1440"/>
    <cellStyle name="Accent5 87" xfId="1441"/>
    <cellStyle name="Accent5 88" xfId="1442"/>
    <cellStyle name="Accent5 89" xfId="1443"/>
    <cellStyle name="Accent5 9" xfId="1444"/>
    <cellStyle name="Accent5 9 2" xfId="1445"/>
    <cellStyle name="Accent5 9 3" xfId="1446"/>
    <cellStyle name="Accent5 90" xfId="1447"/>
    <cellStyle name="Accent5 91" xfId="1448"/>
    <cellStyle name="Accent5 92" xfId="1449"/>
    <cellStyle name="Accent5 93" xfId="1450"/>
    <cellStyle name="Accent5 94" xfId="1451"/>
    <cellStyle name="Accent5 95" xfId="1452"/>
    <cellStyle name="Accent5 96" xfId="1453"/>
    <cellStyle name="Accent5 97" xfId="7771"/>
    <cellStyle name="Accent5 98" xfId="7779"/>
    <cellStyle name="Accent5 99" xfId="7798"/>
    <cellStyle name="Accent6 - 20%" xfId="168"/>
    <cellStyle name="Accent6 - 20% 2" xfId="1454"/>
    <cellStyle name="Accent6 - 20% 3" xfId="1455"/>
    <cellStyle name="Accent6 - 20%_AMI Operations 2" xfId="1456"/>
    <cellStyle name="Accent6 - 40%" xfId="169"/>
    <cellStyle name="Accent6 - 40% 2" xfId="1457"/>
    <cellStyle name="Accent6 - 40% 3" xfId="1458"/>
    <cellStyle name="Accent6 - 40% 4" xfId="1459"/>
    <cellStyle name="Accent6 - 40%_AMI Operations 2" xfId="1460"/>
    <cellStyle name="Accent6 - 60%" xfId="170"/>
    <cellStyle name="Accent6 - 60% 2" xfId="1461"/>
    <cellStyle name="Accent6 - 60%_April 2012 - Infrastructure" xfId="1462"/>
    <cellStyle name="Accent6 10" xfId="1463"/>
    <cellStyle name="Accent6 10 2" xfId="1464"/>
    <cellStyle name="Accent6 100" xfId="1465"/>
    <cellStyle name="Accent6 101" xfId="1466"/>
    <cellStyle name="Accent6 102" xfId="1467"/>
    <cellStyle name="Accent6 103" xfId="1468"/>
    <cellStyle name="Accent6 104" xfId="1469"/>
    <cellStyle name="Accent6 105" xfId="1470"/>
    <cellStyle name="Accent6 106" xfId="7772"/>
    <cellStyle name="Accent6 107" xfId="7778"/>
    <cellStyle name="Accent6 108" xfId="7799"/>
    <cellStyle name="Accent6 109" xfId="7814"/>
    <cellStyle name="Accent6 11" xfId="1471"/>
    <cellStyle name="Accent6 11 2" xfId="1472"/>
    <cellStyle name="Accent6 12" xfId="1473"/>
    <cellStyle name="Accent6 12 2" xfId="1474"/>
    <cellStyle name="Accent6 13" xfId="1475"/>
    <cellStyle name="Accent6 13 2" xfId="1476"/>
    <cellStyle name="Accent6 13 3" xfId="1477"/>
    <cellStyle name="Accent6 13_CS Indicators" xfId="1478"/>
    <cellStyle name="Accent6 14" xfId="1479"/>
    <cellStyle name="Accent6 14 2" xfId="1480"/>
    <cellStyle name="Accent6 14 3" xfId="1481"/>
    <cellStyle name="Accent6 14_CS Indicators" xfId="1482"/>
    <cellStyle name="Accent6 15" xfId="1483"/>
    <cellStyle name="Accent6 15 2" xfId="1484"/>
    <cellStyle name="Accent6 15 3" xfId="1485"/>
    <cellStyle name="Accent6 15_CS Indicators" xfId="1486"/>
    <cellStyle name="Accent6 16" xfId="1487"/>
    <cellStyle name="Accent6 16 2" xfId="1488"/>
    <cellStyle name="Accent6 16 3" xfId="1489"/>
    <cellStyle name="Accent6 16_CS Indicators" xfId="1490"/>
    <cellStyle name="Accent6 17" xfId="1491"/>
    <cellStyle name="Accent6 17 2" xfId="1492"/>
    <cellStyle name="Accent6 18" xfId="1493"/>
    <cellStyle name="Accent6 18 2" xfId="1494"/>
    <cellStyle name="Accent6 19" xfId="1495"/>
    <cellStyle name="Accent6 19 2" xfId="1496"/>
    <cellStyle name="Accent6 2" xfId="33"/>
    <cellStyle name="Accent6 2 2" xfId="214"/>
    <cellStyle name="Accent6 2 3" xfId="1497"/>
    <cellStyle name="Accent6 2 4" xfId="1498"/>
    <cellStyle name="Accent6 20" xfId="1499"/>
    <cellStyle name="Accent6 20 2" xfId="1500"/>
    <cellStyle name="Accent6 21" xfId="1501"/>
    <cellStyle name="Accent6 21 2" xfId="1502"/>
    <cellStyle name="Accent6 22" xfId="1503"/>
    <cellStyle name="Accent6 22 2" xfId="1504"/>
    <cellStyle name="Accent6 23" xfId="1505"/>
    <cellStyle name="Accent6 23 2" xfId="1506"/>
    <cellStyle name="Accent6 24" xfId="1507"/>
    <cellStyle name="Accent6 24 2" xfId="1508"/>
    <cellStyle name="Accent6 25" xfId="1509"/>
    <cellStyle name="Accent6 25 2" xfId="1510"/>
    <cellStyle name="Accent6 26" xfId="1511"/>
    <cellStyle name="Accent6 27" xfId="1512"/>
    <cellStyle name="Accent6 28" xfId="1513"/>
    <cellStyle name="Accent6 29" xfId="1514"/>
    <cellStyle name="Accent6 3" xfId="171"/>
    <cellStyle name="Accent6 3 2" xfId="1515"/>
    <cellStyle name="Accent6 30" xfId="1516"/>
    <cellStyle name="Accent6 31" xfId="1517"/>
    <cellStyle name="Accent6 32" xfId="1518"/>
    <cellStyle name="Accent6 33" xfId="1519"/>
    <cellStyle name="Accent6 34" xfId="1520"/>
    <cellStyle name="Accent6 35" xfId="1521"/>
    <cellStyle name="Accent6 36" xfId="1522"/>
    <cellStyle name="Accent6 37" xfId="1523"/>
    <cellStyle name="Accent6 38" xfId="1524"/>
    <cellStyle name="Accent6 39" xfId="1525"/>
    <cellStyle name="Accent6 4" xfId="222"/>
    <cellStyle name="Accent6 40" xfId="1526"/>
    <cellStyle name="Accent6 41" xfId="1527"/>
    <cellStyle name="Accent6 42" xfId="1528"/>
    <cellStyle name="Accent6 43" xfId="1529"/>
    <cellStyle name="Accent6 44" xfId="1530"/>
    <cellStyle name="Accent6 45" xfId="1531"/>
    <cellStyle name="Accent6 46" xfId="1532"/>
    <cellStyle name="Accent6 47" xfId="1533"/>
    <cellStyle name="Accent6 48" xfId="1534"/>
    <cellStyle name="Accent6 49" xfId="1535"/>
    <cellStyle name="Accent6 5" xfId="1536"/>
    <cellStyle name="Accent6 50" xfId="1537"/>
    <cellStyle name="Accent6 51" xfId="1538"/>
    <cellStyle name="Accent6 52" xfId="1539"/>
    <cellStyle name="Accent6 53" xfId="1540"/>
    <cellStyle name="Accent6 54" xfId="1541"/>
    <cellStyle name="Accent6 55" xfId="1542"/>
    <cellStyle name="Accent6 56" xfId="1543"/>
    <cellStyle name="Accent6 57" xfId="1544"/>
    <cellStyle name="Accent6 58" xfId="1545"/>
    <cellStyle name="Accent6 59" xfId="1546"/>
    <cellStyle name="Accent6 6" xfId="1547"/>
    <cellStyle name="Accent6 60" xfId="1548"/>
    <cellStyle name="Accent6 61" xfId="1549"/>
    <cellStyle name="Accent6 62" xfId="1550"/>
    <cellStyle name="Accent6 63" xfId="1551"/>
    <cellStyle name="Accent6 64" xfId="1552"/>
    <cellStyle name="Accent6 65" xfId="1553"/>
    <cellStyle name="Accent6 66" xfId="1554"/>
    <cellStyle name="Accent6 67" xfId="1555"/>
    <cellStyle name="Accent6 68" xfId="1556"/>
    <cellStyle name="Accent6 69" xfId="1557"/>
    <cellStyle name="Accent6 7" xfId="1558"/>
    <cellStyle name="Accent6 7 2" xfId="1559"/>
    <cellStyle name="Accent6 7 3" xfId="1560"/>
    <cellStyle name="Accent6 7 4" xfId="1561"/>
    <cellStyle name="Accent6 70" xfId="1562"/>
    <cellStyle name="Accent6 71" xfId="1563"/>
    <cellStyle name="Accent6 72" xfId="1564"/>
    <cellStyle name="Accent6 73" xfId="1565"/>
    <cellStyle name="Accent6 74" xfId="1566"/>
    <cellStyle name="Accent6 75" xfId="1567"/>
    <cellStyle name="Accent6 76" xfId="1568"/>
    <cellStyle name="Accent6 77" xfId="1569"/>
    <cellStyle name="Accent6 78" xfId="1570"/>
    <cellStyle name="Accent6 79" xfId="1571"/>
    <cellStyle name="Accent6 8" xfId="1572"/>
    <cellStyle name="Accent6 8 2" xfId="1573"/>
    <cellStyle name="Accent6 8 3" xfId="1574"/>
    <cellStyle name="Accent6 8 4" xfId="1575"/>
    <cellStyle name="Accent6 80" xfId="1576"/>
    <cellStyle name="Accent6 81" xfId="1577"/>
    <cellStyle name="Accent6 82" xfId="1578"/>
    <cellStyle name="Accent6 83" xfId="1579"/>
    <cellStyle name="Accent6 84" xfId="1580"/>
    <cellStyle name="Accent6 85" xfId="1581"/>
    <cellStyle name="Accent6 86" xfId="1582"/>
    <cellStyle name="Accent6 87" xfId="1583"/>
    <cellStyle name="Accent6 88" xfId="1584"/>
    <cellStyle name="Accent6 89" xfId="1585"/>
    <cellStyle name="Accent6 9" xfId="1586"/>
    <cellStyle name="Accent6 9 2" xfId="1587"/>
    <cellStyle name="Accent6 9 3" xfId="1588"/>
    <cellStyle name="Accent6 9 4" xfId="1589"/>
    <cellStyle name="Accent6 90" xfId="1590"/>
    <cellStyle name="Accent6 91" xfId="1591"/>
    <cellStyle name="Accent6 92" xfId="1592"/>
    <cellStyle name="Accent6 93" xfId="1593"/>
    <cellStyle name="Accent6 94" xfId="1594"/>
    <cellStyle name="Accent6 95" xfId="1595"/>
    <cellStyle name="Accent6 96" xfId="1596"/>
    <cellStyle name="Accent6 97" xfId="1597"/>
    <cellStyle name="Accent6 98" xfId="1598"/>
    <cellStyle name="Accent6 99" xfId="1599"/>
    <cellStyle name="Actual Date" xfId="1600"/>
    <cellStyle name="Addl Dim 1 Rollup" xfId="1601"/>
    <cellStyle name="Addl Dim 1 Rollup$ZP$" xfId="1602"/>
    <cellStyle name="Addl Dim 1 Rollup$ZP$ 2" xfId="1603"/>
    <cellStyle name="Addl Dim 1 Rollup$ZP$ 3" xfId="1604"/>
    <cellStyle name="Addl Dim 1 Rollup$ZP$_AMI Operations 2" xfId="1605"/>
    <cellStyle name="Addl Dim 2 Rollup" xfId="1606"/>
    <cellStyle name="Addl Dim 2 Rollup$ZP$" xfId="1607"/>
    <cellStyle name="Addl Dim 2 Rollup$ZP$ 2" xfId="1608"/>
    <cellStyle name="Addl Dim 2 Rollup$ZP$ 3" xfId="1609"/>
    <cellStyle name="Addl Dim 2 Rollup$ZP$_AMI Operations 2" xfId="1610"/>
    <cellStyle name="Addl Dim 3 Rollup" xfId="1611"/>
    <cellStyle name="Addl Dim 3 Rollup$ZP$" xfId="1612"/>
    <cellStyle name="Addl Dim 3 Rollup$ZP$ 2" xfId="1613"/>
    <cellStyle name="Addl Dim 3 Rollup$ZP$ 3" xfId="1614"/>
    <cellStyle name="Addl Dim 3 Rollup$ZP$_AMI Operations 2" xfId="1615"/>
    <cellStyle name="Addl Dim 4 Rollup" xfId="1616"/>
    <cellStyle name="Addl Dim 4 Rollup$ZP$" xfId="1617"/>
    <cellStyle name="Addl Dim 4 Rollup$ZP$ 2" xfId="1618"/>
    <cellStyle name="Addl Dim 4 Rollup$ZP$ 3" xfId="1619"/>
    <cellStyle name="Addl Dim 4 Rollup$ZP$_AMI Operations 2" xfId="1620"/>
    <cellStyle name="Addl Dim 5 Rollup" xfId="1621"/>
    <cellStyle name="Addl Dim 5 Rollup$ZP$" xfId="1622"/>
    <cellStyle name="Addl Dim 5 Rollup$ZP$ 2" xfId="1623"/>
    <cellStyle name="Addl Dim 5 Rollup$ZP$ 3" xfId="1624"/>
    <cellStyle name="Addl Dim 5 Rollup$ZP$_AMI Operations 2" xfId="1625"/>
    <cellStyle name="Addl Dim 6 Rollup" xfId="1626"/>
    <cellStyle name="Addl Dim 6 Rollup$ZP$" xfId="1627"/>
    <cellStyle name="Addl Dim 6 Rollup$ZP$ 2" xfId="1628"/>
    <cellStyle name="Addl Dim 6 Rollup$ZP$ 3" xfId="1629"/>
    <cellStyle name="Addl Dim 6 Rollup$ZP$_AMI Operations 2" xfId="1630"/>
    <cellStyle name="BACKGROUND" xfId="1631"/>
    <cellStyle name="BACKGROUND$ZPercent$" xfId="1632"/>
    <cellStyle name="BACKGROUND$ZPercent$ 2" xfId="1633"/>
    <cellStyle name="BACKGROUND$ZPercent$ 3" xfId="1634"/>
    <cellStyle name="BACKGROUND$ZPercent$_AMI Operations 2" xfId="1635"/>
    <cellStyle name="Bad 2" xfId="34"/>
    <cellStyle name="Bad 2 2" xfId="215"/>
    <cellStyle name="Bad 2 3" xfId="1636"/>
    <cellStyle name="Bad 2 4" xfId="1637"/>
    <cellStyle name="Bad 3" xfId="213"/>
    <cellStyle name="Bad 3 2" xfId="1638"/>
    <cellStyle name="Bad 3 3" xfId="1639"/>
    <cellStyle name="Bad 3 4" xfId="1640"/>
    <cellStyle name="Bad 3 5" xfId="1641"/>
    <cellStyle name="Bad 4" xfId="1642"/>
    <cellStyle name="Bad 5" xfId="1643"/>
    <cellStyle name="Calculation 10" xfId="1644"/>
    <cellStyle name="Calculation 10 2" xfId="1645"/>
    <cellStyle name="Calculation 11" xfId="1646"/>
    <cellStyle name="Calculation 12" xfId="1647"/>
    <cellStyle name="Calculation 12 2" xfId="1648"/>
    <cellStyle name="Calculation 13" xfId="1649"/>
    <cellStyle name="Calculation 2" xfId="35"/>
    <cellStyle name="Calculation 2 2" xfId="216"/>
    <cellStyle name="Calculation 2 3" xfId="1650"/>
    <cellStyle name="Calculation 2 4" xfId="1651"/>
    <cellStyle name="Calculation 2 4 2" xfId="1652"/>
    <cellStyle name="Calculation 2_CS Indicators" xfId="1653"/>
    <cellStyle name="Calculation 3" xfId="212"/>
    <cellStyle name="Calculation 3 2" xfId="1654"/>
    <cellStyle name="Calculation 3 3" xfId="1655"/>
    <cellStyle name="Calculation 3 4" xfId="1656"/>
    <cellStyle name="Calculation 3 5" xfId="1657"/>
    <cellStyle name="Calculation 3_CS Indicators" xfId="1658"/>
    <cellStyle name="Calculation 4" xfId="1659"/>
    <cellStyle name="Calculation 5" xfId="1660"/>
    <cellStyle name="Calculation 5 2" xfId="1661"/>
    <cellStyle name="Calculation 6" xfId="1662"/>
    <cellStyle name="Calculation 7" xfId="1663"/>
    <cellStyle name="Calculation 8" xfId="1664"/>
    <cellStyle name="Calculation 8 2" xfId="1665"/>
    <cellStyle name="Calculation 9" xfId="1666"/>
    <cellStyle name="Calculation 9 2" xfId="1667"/>
    <cellStyle name="Check Cell 10" xfId="1668"/>
    <cellStyle name="Check Cell 11" xfId="1669"/>
    <cellStyle name="Check Cell 12" xfId="7773"/>
    <cellStyle name="Check Cell 2" xfId="36"/>
    <cellStyle name="Check Cell 2 2" xfId="217"/>
    <cellStyle name="Check Cell 2 3" xfId="1670"/>
    <cellStyle name="Check Cell 2 4" xfId="1671"/>
    <cellStyle name="Check Cell 2_O&amp;M ACTUAL - FORECAST" xfId="1672"/>
    <cellStyle name="Check Cell 3" xfId="210"/>
    <cellStyle name="Check Cell 3 2" xfId="1673"/>
    <cellStyle name="Check Cell 3 3" xfId="1674"/>
    <cellStyle name="Check Cell 4" xfId="1675"/>
    <cellStyle name="Check Cell 4 2" xfId="1676"/>
    <cellStyle name="Check Cell 5" xfId="1677"/>
    <cellStyle name="Check Cell 6" xfId="1678"/>
    <cellStyle name="Check Cell 7" xfId="1679"/>
    <cellStyle name="Check Cell 8" xfId="1680"/>
    <cellStyle name="Check Cell 9" xfId="1681"/>
    <cellStyle name="COLHDR" xfId="1682"/>
    <cellStyle name="COLHDR$ZP$" xfId="1683"/>
    <cellStyle name="COLHDR$ZP$ 2" xfId="1684"/>
    <cellStyle name="COLHDR$ZP$ 3" xfId="1685"/>
    <cellStyle name="COLHDR$ZP$_AMI Operations 2" xfId="1686"/>
    <cellStyle name="Comma" xfId="7765" builtinId="3"/>
    <cellStyle name="Comma  - Style1" xfId="1687"/>
    <cellStyle name="Comma  - Style2" xfId="1688"/>
    <cellStyle name="Comma  - Style3" xfId="1689"/>
    <cellStyle name="Comma  - Style4" xfId="1690"/>
    <cellStyle name="Comma  - Style5" xfId="1691"/>
    <cellStyle name="Comma  - Style6" xfId="1692"/>
    <cellStyle name="Comma  - Style7" xfId="1693"/>
    <cellStyle name="Comma  - Style8" xfId="1694"/>
    <cellStyle name="Comma [1]" xfId="1695"/>
    <cellStyle name="Comma [2]" xfId="1696"/>
    <cellStyle name="Comma [3]" xfId="1697"/>
    <cellStyle name="Comma 10" xfId="1698"/>
    <cellStyle name="Comma 10 2" xfId="1699"/>
    <cellStyle name="Comma 10 3" xfId="1700"/>
    <cellStyle name="Comma 11" xfId="1701"/>
    <cellStyle name="Comma 11 2" xfId="1702"/>
    <cellStyle name="Comma 11 3" xfId="1703"/>
    <cellStyle name="Comma 12" xfId="1704"/>
    <cellStyle name="Comma 13" xfId="1705"/>
    <cellStyle name="Comma 14" xfId="1706"/>
    <cellStyle name="Comma 15" xfId="1707"/>
    <cellStyle name="Comma 16" xfId="1708"/>
    <cellStyle name="Comma 17" xfId="1709"/>
    <cellStyle name="Comma 18" xfId="1710"/>
    <cellStyle name="Comma 18 2" xfId="1711"/>
    <cellStyle name="Comma 19" xfId="1712"/>
    <cellStyle name="Comma 2" xfId="6"/>
    <cellStyle name="Comma 2 2" xfId="1713"/>
    <cellStyle name="Comma 2 2 2" xfId="1714"/>
    <cellStyle name="Comma 20" xfId="1715"/>
    <cellStyle name="Comma 21" xfId="1716"/>
    <cellStyle name="Comma 22" xfId="1717"/>
    <cellStyle name="Comma 23" xfId="1718"/>
    <cellStyle name="Comma 24" xfId="1719"/>
    <cellStyle name="Comma 25" xfId="1720"/>
    <cellStyle name="Comma 26" xfId="1721"/>
    <cellStyle name="Comma 27" xfId="1722"/>
    <cellStyle name="Comma 28" xfId="1723"/>
    <cellStyle name="Comma 29" xfId="1724"/>
    <cellStyle name="Comma 3" xfId="37"/>
    <cellStyle name="Comma 3 2" xfId="38"/>
    <cellStyle name="Comma 3 2 2" xfId="219"/>
    <cellStyle name="Comma 3 2 3" xfId="1725"/>
    <cellStyle name="Comma 3 3" xfId="218"/>
    <cellStyle name="Comma 3 4" xfId="1726"/>
    <cellStyle name="Comma 30" xfId="1727"/>
    <cellStyle name="Comma 31" xfId="1728"/>
    <cellStyle name="Comma 32" xfId="1729"/>
    <cellStyle name="Comma 33" xfId="1730"/>
    <cellStyle name="Comma 34" xfId="1731"/>
    <cellStyle name="Comma 35" xfId="1732"/>
    <cellStyle name="Comma 36" xfId="1733"/>
    <cellStyle name="Comma 37" xfId="1734"/>
    <cellStyle name="Comma 38" xfId="1735"/>
    <cellStyle name="Comma 39" xfId="1736"/>
    <cellStyle name="Comma 4" xfId="39"/>
    <cellStyle name="Comma 4 2" xfId="220"/>
    <cellStyle name="Comma 4 2 2" xfId="1737"/>
    <cellStyle name="Comma 4 3" xfId="1738"/>
    <cellStyle name="Comma 4 4" xfId="1739"/>
    <cellStyle name="Comma 40" xfId="1740"/>
    <cellStyle name="Comma 41" xfId="1741"/>
    <cellStyle name="Comma 42" xfId="1742"/>
    <cellStyle name="Comma 43" xfId="1743"/>
    <cellStyle name="Comma 44" xfId="1744"/>
    <cellStyle name="Comma 44 2" xfId="1745"/>
    <cellStyle name="Comma 44 3" xfId="1746"/>
    <cellStyle name="Comma 45" xfId="1747"/>
    <cellStyle name="Comma 45 2" xfId="1748"/>
    <cellStyle name="Comma 46" xfId="1749"/>
    <cellStyle name="Comma 46 2" xfId="1750"/>
    <cellStyle name="Comma 47" xfId="1751"/>
    <cellStyle name="Comma 47 2" xfId="1752"/>
    <cellStyle name="Comma 48" xfId="1753"/>
    <cellStyle name="Comma 48 2" xfId="1754"/>
    <cellStyle name="Comma 48 3" xfId="1755"/>
    <cellStyle name="Comma 49" xfId="1756"/>
    <cellStyle name="Comma 5" xfId="40"/>
    <cellStyle name="Comma 5 2" xfId="221"/>
    <cellStyle name="Comma 5 2 2" xfId="1757"/>
    <cellStyle name="Comma 5 3" xfId="1758"/>
    <cellStyle name="Comma 5 4" xfId="1759"/>
    <cellStyle name="Comma 50" xfId="1760"/>
    <cellStyle name="Comma 51" xfId="1761"/>
    <cellStyle name="Comma 52" xfId="7789"/>
    <cellStyle name="Comma 6" xfId="41"/>
    <cellStyle name="Comma 6 2" xfId="1762"/>
    <cellStyle name="Comma 6 3" xfId="1763"/>
    <cellStyle name="Comma 6 4" xfId="1764"/>
    <cellStyle name="Comma 7" xfId="42"/>
    <cellStyle name="Comma 7 2" xfId="1765"/>
    <cellStyle name="Comma 7 3" xfId="1766"/>
    <cellStyle name="Comma 8" xfId="178"/>
    <cellStyle name="Comma 8 2" xfId="1767"/>
    <cellStyle name="Comma 8 3" xfId="1768"/>
    <cellStyle name="Comma 9" xfId="1769"/>
    <cellStyle name="Comma 9 2" xfId="1770"/>
    <cellStyle name="Comma 9 3" xfId="1771"/>
    <cellStyle name="comma, 0" xfId="1772"/>
    <cellStyle name="comma, 0 2" xfId="1773"/>
    <cellStyle name="comma, 0 3" xfId="1774"/>
    <cellStyle name="Currency" xfId="1" builtinId="4"/>
    <cellStyle name="Currency [2]" xfId="1775"/>
    <cellStyle name="Currency [3]" xfId="1776"/>
    <cellStyle name="Currency 10" xfId="334"/>
    <cellStyle name="Currency 10 2" xfId="1777"/>
    <cellStyle name="Currency 11" xfId="1778"/>
    <cellStyle name="Currency 12" xfId="1779"/>
    <cellStyle name="Currency 13" xfId="1780"/>
    <cellStyle name="Currency 14" xfId="1781"/>
    <cellStyle name="Currency 15" xfId="1782"/>
    <cellStyle name="Currency 16" xfId="1783"/>
    <cellStyle name="Currency 16 2" xfId="1784"/>
    <cellStyle name="Currency 17" xfId="1785"/>
    <cellStyle name="Currency 17 2" xfId="1786"/>
    <cellStyle name="Currency 18" xfId="1787"/>
    <cellStyle name="Currency 18 2" xfId="1788"/>
    <cellStyle name="Currency 19" xfId="1789"/>
    <cellStyle name="Currency 19 2" xfId="1790"/>
    <cellStyle name="Currency 2" xfId="8"/>
    <cellStyle name="Currency 2 2" xfId="1791"/>
    <cellStyle name="Currency 2 2 2" xfId="1792"/>
    <cellStyle name="Currency 2 3" xfId="1793"/>
    <cellStyle name="Currency 20" xfId="1794"/>
    <cellStyle name="Currency 21" xfId="1795"/>
    <cellStyle name="Currency 22" xfId="1796"/>
    <cellStyle name="Currency 23" xfId="1797"/>
    <cellStyle name="Currency 24" xfId="1798"/>
    <cellStyle name="Currency 25" xfId="1799"/>
    <cellStyle name="Currency 26" xfId="1800"/>
    <cellStyle name="Currency 27" xfId="1801"/>
    <cellStyle name="Currency 28" xfId="1802"/>
    <cellStyle name="Currency 28 2" xfId="1803"/>
    <cellStyle name="Currency 28 2 2" xfId="1804"/>
    <cellStyle name="Currency 28 2 2 2" xfId="1805"/>
    <cellStyle name="Currency 28 2 2 2 2" xfId="1806"/>
    <cellStyle name="Currency 28 2 2 2 2 2" xfId="1807"/>
    <cellStyle name="Currency 28 2 2 2 2 3" xfId="1808"/>
    <cellStyle name="Currency 28 2 2 2 3" xfId="1809"/>
    <cellStyle name="Currency 28 2 2 2 4" xfId="1810"/>
    <cellStyle name="Currency 28 2 2 3" xfId="1811"/>
    <cellStyle name="Currency 28 2 2 3 2" xfId="1812"/>
    <cellStyle name="Currency 28 2 2 3 3" xfId="1813"/>
    <cellStyle name="Currency 28 2 2 4" xfId="1814"/>
    <cellStyle name="Currency 28 2 2 5" xfId="1815"/>
    <cellStyle name="Currency 28 2 3" xfId="1816"/>
    <cellStyle name="Currency 28 2 3 2" xfId="1817"/>
    <cellStyle name="Currency 28 2 3 2 2" xfId="1818"/>
    <cellStyle name="Currency 28 2 3 2 3" xfId="1819"/>
    <cellStyle name="Currency 28 2 3 3" xfId="1820"/>
    <cellStyle name="Currency 28 2 3 4" xfId="1821"/>
    <cellStyle name="Currency 28 2 4" xfId="1822"/>
    <cellStyle name="Currency 28 2 4 2" xfId="1823"/>
    <cellStyle name="Currency 28 2 4 3" xfId="1824"/>
    <cellStyle name="Currency 28 2 5" xfId="1825"/>
    <cellStyle name="Currency 28 2 6" xfId="1826"/>
    <cellStyle name="Currency 28 3" xfId="1827"/>
    <cellStyle name="Currency 28 3 2" xfId="1828"/>
    <cellStyle name="Currency 28 3 2 2" xfId="1829"/>
    <cellStyle name="Currency 28 3 2 2 2" xfId="1830"/>
    <cellStyle name="Currency 28 3 2 2 3" xfId="1831"/>
    <cellStyle name="Currency 28 3 2 3" xfId="1832"/>
    <cellStyle name="Currency 28 3 2 4" xfId="1833"/>
    <cellStyle name="Currency 28 3 3" xfId="1834"/>
    <cellStyle name="Currency 28 3 3 2" xfId="1835"/>
    <cellStyle name="Currency 28 3 3 3" xfId="1836"/>
    <cellStyle name="Currency 28 3 4" xfId="1837"/>
    <cellStyle name="Currency 28 3 5" xfId="1838"/>
    <cellStyle name="Currency 28 4" xfId="1839"/>
    <cellStyle name="Currency 28 4 2" xfId="1840"/>
    <cellStyle name="Currency 28 4 2 2" xfId="1841"/>
    <cellStyle name="Currency 28 4 2 3" xfId="1842"/>
    <cellStyle name="Currency 28 4 3" xfId="1843"/>
    <cellStyle name="Currency 28 4 4" xfId="1844"/>
    <cellStyle name="Currency 28 5" xfId="1845"/>
    <cellStyle name="Currency 28 5 2" xfId="1846"/>
    <cellStyle name="Currency 28 5 3" xfId="1847"/>
    <cellStyle name="Currency 28 6" xfId="1848"/>
    <cellStyle name="Currency 28 7" xfId="1849"/>
    <cellStyle name="Currency 29" xfId="1850"/>
    <cellStyle name="Currency 29 2" xfId="1851"/>
    <cellStyle name="Currency 29 2 2" xfId="1852"/>
    <cellStyle name="Currency 29 2 2 2" xfId="1853"/>
    <cellStyle name="Currency 29 2 2 2 2" xfId="1854"/>
    <cellStyle name="Currency 29 2 2 2 2 2" xfId="1855"/>
    <cellStyle name="Currency 29 2 2 2 2 3" xfId="1856"/>
    <cellStyle name="Currency 29 2 2 2 3" xfId="1857"/>
    <cellStyle name="Currency 29 2 2 2 4" xfId="1858"/>
    <cellStyle name="Currency 29 2 2 3" xfId="1859"/>
    <cellStyle name="Currency 29 2 2 3 2" xfId="1860"/>
    <cellStyle name="Currency 29 2 2 3 3" xfId="1861"/>
    <cellStyle name="Currency 29 2 2 4" xfId="1862"/>
    <cellStyle name="Currency 29 2 2 5" xfId="1863"/>
    <cellStyle name="Currency 29 2 3" xfId="1864"/>
    <cellStyle name="Currency 29 2 3 2" xfId="1865"/>
    <cellStyle name="Currency 29 2 3 2 2" xfId="1866"/>
    <cellStyle name="Currency 29 2 3 2 3" xfId="1867"/>
    <cellStyle name="Currency 29 2 3 3" xfId="1868"/>
    <cellStyle name="Currency 29 2 3 4" xfId="1869"/>
    <cellStyle name="Currency 29 2 4" xfId="1870"/>
    <cellStyle name="Currency 29 2 4 2" xfId="1871"/>
    <cellStyle name="Currency 29 2 4 3" xfId="1872"/>
    <cellStyle name="Currency 29 2 5" xfId="1873"/>
    <cellStyle name="Currency 29 2 6" xfId="1874"/>
    <cellStyle name="Currency 29 3" xfId="1875"/>
    <cellStyle name="Currency 29 3 2" xfId="1876"/>
    <cellStyle name="Currency 29 3 2 2" xfId="1877"/>
    <cellStyle name="Currency 29 3 2 2 2" xfId="1878"/>
    <cellStyle name="Currency 29 3 2 2 3" xfId="1879"/>
    <cellStyle name="Currency 29 3 2 3" xfId="1880"/>
    <cellStyle name="Currency 29 3 2 4" xfId="1881"/>
    <cellStyle name="Currency 29 3 3" xfId="1882"/>
    <cellStyle name="Currency 29 3 3 2" xfId="1883"/>
    <cellStyle name="Currency 29 3 3 3" xfId="1884"/>
    <cellStyle name="Currency 29 3 4" xfId="1885"/>
    <cellStyle name="Currency 29 3 5" xfId="1886"/>
    <cellStyle name="Currency 29 4" xfId="1887"/>
    <cellStyle name="Currency 29 4 2" xfId="1888"/>
    <cellStyle name="Currency 29 4 2 2" xfId="1889"/>
    <cellStyle name="Currency 29 4 2 3" xfId="1890"/>
    <cellStyle name="Currency 29 4 3" xfId="1891"/>
    <cellStyle name="Currency 29 4 4" xfId="1892"/>
    <cellStyle name="Currency 29 5" xfId="1893"/>
    <cellStyle name="Currency 29 5 2" xfId="1894"/>
    <cellStyle name="Currency 29 5 3" xfId="1895"/>
    <cellStyle name="Currency 29 6" xfId="1896"/>
    <cellStyle name="Currency 29 7" xfId="1897"/>
    <cellStyle name="Currency 3" xfId="43"/>
    <cellStyle name="Currency 3 2" xfId="44"/>
    <cellStyle name="Currency 3 2 2" xfId="224"/>
    <cellStyle name="Currency 3 3" xfId="223"/>
    <cellStyle name="Currency 3 4" xfId="1898"/>
    <cellStyle name="Currency 3_2012IndicatorsforCS" xfId="1899"/>
    <cellStyle name="Currency 30" xfId="1900"/>
    <cellStyle name="Currency 30 2" xfId="1901"/>
    <cellStyle name="Currency 30 2 2" xfId="1902"/>
    <cellStyle name="Currency 30 2 2 2" xfId="1903"/>
    <cellStyle name="Currency 30 2 2 2 2" xfId="1904"/>
    <cellStyle name="Currency 30 2 2 2 2 2" xfId="1905"/>
    <cellStyle name="Currency 30 2 2 2 2 3" xfId="1906"/>
    <cellStyle name="Currency 30 2 2 2 3" xfId="1907"/>
    <cellStyle name="Currency 30 2 2 2 4" xfId="1908"/>
    <cellStyle name="Currency 30 2 2 3" xfId="1909"/>
    <cellStyle name="Currency 30 2 2 3 2" xfId="1910"/>
    <cellStyle name="Currency 30 2 2 3 3" xfId="1911"/>
    <cellStyle name="Currency 30 2 2 4" xfId="1912"/>
    <cellStyle name="Currency 30 2 2 5" xfId="1913"/>
    <cellStyle name="Currency 30 2 3" xfId="1914"/>
    <cellStyle name="Currency 30 2 3 2" xfId="1915"/>
    <cellStyle name="Currency 30 2 3 2 2" xfId="1916"/>
    <cellStyle name="Currency 30 2 3 2 3" xfId="1917"/>
    <cellStyle name="Currency 30 2 3 3" xfId="1918"/>
    <cellStyle name="Currency 30 2 3 4" xfId="1919"/>
    <cellStyle name="Currency 30 2 4" xfId="1920"/>
    <cellStyle name="Currency 30 2 4 2" xfId="1921"/>
    <cellStyle name="Currency 30 2 4 3" xfId="1922"/>
    <cellStyle name="Currency 30 2 5" xfId="1923"/>
    <cellStyle name="Currency 30 2 6" xfId="1924"/>
    <cellStyle name="Currency 30 3" xfId="1925"/>
    <cellStyle name="Currency 30 3 2" xfId="1926"/>
    <cellStyle name="Currency 30 3 2 2" xfId="1927"/>
    <cellStyle name="Currency 30 3 2 2 2" xfId="1928"/>
    <cellStyle name="Currency 30 3 2 2 3" xfId="1929"/>
    <cellStyle name="Currency 30 3 2 3" xfId="1930"/>
    <cellStyle name="Currency 30 3 2 4" xfId="1931"/>
    <cellStyle name="Currency 30 3 3" xfId="1932"/>
    <cellStyle name="Currency 30 3 3 2" xfId="1933"/>
    <cellStyle name="Currency 30 3 3 3" xfId="1934"/>
    <cellStyle name="Currency 30 3 4" xfId="1935"/>
    <cellStyle name="Currency 30 3 5" xfId="1936"/>
    <cellStyle name="Currency 30 4" xfId="1937"/>
    <cellStyle name="Currency 30 4 2" xfId="1938"/>
    <cellStyle name="Currency 30 4 2 2" xfId="1939"/>
    <cellStyle name="Currency 30 4 2 3" xfId="1940"/>
    <cellStyle name="Currency 30 4 3" xfId="1941"/>
    <cellStyle name="Currency 30 4 4" xfId="1942"/>
    <cellStyle name="Currency 30 5" xfId="1943"/>
    <cellStyle name="Currency 30 5 2" xfId="1944"/>
    <cellStyle name="Currency 30 5 3" xfId="1945"/>
    <cellStyle name="Currency 30 6" xfId="1946"/>
    <cellStyle name="Currency 30 7" xfId="1947"/>
    <cellStyle name="Currency 31" xfId="1948"/>
    <cellStyle name="Currency 31 2" xfId="1949"/>
    <cellStyle name="Currency 31 2 2" xfId="1950"/>
    <cellStyle name="Currency 31 2 2 2" xfId="1951"/>
    <cellStyle name="Currency 31 2 2 2 2" xfId="1952"/>
    <cellStyle name="Currency 31 2 2 2 2 2" xfId="1953"/>
    <cellStyle name="Currency 31 2 2 2 2 3" xfId="1954"/>
    <cellStyle name="Currency 31 2 2 2 3" xfId="1955"/>
    <cellStyle name="Currency 31 2 2 2 4" xfId="1956"/>
    <cellStyle name="Currency 31 2 2 3" xfId="1957"/>
    <cellStyle name="Currency 31 2 2 3 2" xfId="1958"/>
    <cellStyle name="Currency 31 2 2 3 3" xfId="1959"/>
    <cellStyle name="Currency 31 2 2 4" xfId="1960"/>
    <cellStyle name="Currency 31 2 2 5" xfId="1961"/>
    <cellStyle name="Currency 31 2 3" xfId="1962"/>
    <cellStyle name="Currency 31 2 3 2" xfId="1963"/>
    <cellStyle name="Currency 31 2 3 2 2" xfId="1964"/>
    <cellStyle name="Currency 31 2 3 2 3" xfId="1965"/>
    <cellStyle name="Currency 31 2 3 3" xfId="1966"/>
    <cellStyle name="Currency 31 2 3 4" xfId="1967"/>
    <cellStyle name="Currency 31 2 4" xfId="1968"/>
    <cellStyle name="Currency 31 2 4 2" xfId="1969"/>
    <cellStyle name="Currency 31 2 4 3" xfId="1970"/>
    <cellStyle name="Currency 31 2 5" xfId="1971"/>
    <cellStyle name="Currency 31 2 6" xfId="1972"/>
    <cellStyle name="Currency 31 3" xfId="1973"/>
    <cellStyle name="Currency 31 3 2" xfId="1974"/>
    <cellStyle name="Currency 31 3 2 2" xfId="1975"/>
    <cellStyle name="Currency 31 3 2 2 2" xfId="1976"/>
    <cellStyle name="Currency 31 3 2 2 3" xfId="1977"/>
    <cellStyle name="Currency 31 3 2 3" xfId="1978"/>
    <cellStyle name="Currency 31 3 2 4" xfId="1979"/>
    <cellStyle name="Currency 31 3 3" xfId="1980"/>
    <cellStyle name="Currency 31 3 3 2" xfId="1981"/>
    <cellStyle name="Currency 31 3 3 3" xfId="1982"/>
    <cellStyle name="Currency 31 3 4" xfId="1983"/>
    <cellStyle name="Currency 31 3 5" xfId="1984"/>
    <cellStyle name="Currency 31 4" xfId="1985"/>
    <cellStyle name="Currency 31 4 2" xfId="1986"/>
    <cellStyle name="Currency 31 4 2 2" xfId="1987"/>
    <cellStyle name="Currency 31 4 2 3" xfId="1988"/>
    <cellStyle name="Currency 31 4 3" xfId="1989"/>
    <cellStyle name="Currency 31 4 4" xfId="1990"/>
    <cellStyle name="Currency 31 5" xfId="1991"/>
    <cellStyle name="Currency 31 5 2" xfId="1992"/>
    <cellStyle name="Currency 31 5 3" xfId="1993"/>
    <cellStyle name="Currency 31 6" xfId="1994"/>
    <cellStyle name="Currency 31 7" xfId="1995"/>
    <cellStyle name="Currency 32" xfId="1996"/>
    <cellStyle name="Currency 32 2" xfId="1997"/>
    <cellStyle name="Currency 32 2 2" xfId="1998"/>
    <cellStyle name="Currency 32 2 2 2" xfId="1999"/>
    <cellStyle name="Currency 32 2 2 2 2" xfId="2000"/>
    <cellStyle name="Currency 32 2 2 2 2 2" xfId="2001"/>
    <cellStyle name="Currency 32 2 2 2 2 3" xfId="2002"/>
    <cellStyle name="Currency 32 2 2 2 3" xfId="2003"/>
    <cellStyle name="Currency 32 2 2 2 4" xfId="2004"/>
    <cellStyle name="Currency 32 2 2 3" xfId="2005"/>
    <cellStyle name="Currency 32 2 2 3 2" xfId="2006"/>
    <cellStyle name="Currency 32 2 2 3 3" xfId="2007"/>
    <cellStyle name="Currency 32 2 2 4" xfId="2008"/>
    <cellStyle name="Currency 32 2 2 5" xfId="2009"/>
    <cellStyle name="Currency 32 2 3" xfId="2010"/>
    <cellStyle name="Currency 32 2 3 2" xfId="2011"/>
    <cellStyle name="Currency 32 2 3 2 2" xfId="2012"/>
    <cellStyle name="Currency 32 2 3 2 3" xfId="2013"/>
    <cellStyle name="Currency 32 2 3 3" xfId="2014"/>
    <cellStyle name="Currency 32 2 3 4" xfId="2015"/>
    <cellStyle name="Currency 32 2 4" xfId="2016"/>
    <cellStyle name="Currency 32 2 4 2" xfId="2017"/>
    <cellStyle name="Currency 32 2 4 3" xfId="2018"/>
    <cellStyle name="Currency 32 2 5" xfId="2019"/>
    <cellStyle name="Currency 32 2 6" xfId="2020"/>
    <cellStyle name="Currency 32 3" xfId="2021"/>
    <cellStyle name="Currency 32 3 2" xfId="2022"/>
    <cellStyle name="Currency 32 3 2 2" xfId="2023"/>
    <cellStyle name="Currency 32 3 2 2 2" xfId="2024"/>
    <cellStyle name="Currency 32 3 2 2 3" xfId="2025"/>
    <cellStyle name="Currency 32 3 2 3" xfId="2026"/>
    <cellStyle name="Currency 32 3 2 4" xfId="2027"/>
    <cellStyle name="Currency 32 3 3" xfId="2028"/>
    <cellStyle name="Currency 32 3 3 2" xfId="2029"/>
    <cellStyle name="Currency 32 3 3 3" xfId="2030"/>
    <cellStyle name="Currency 32 3 4" xfId="2031"/>
    <cellStyle name="Currency 32 3 5" xfId="2032"/>
    <cellStyle name="Currency 32 4" xfId="2033"/>
    <cellStyle name="Currency 32 4 2" xfId="2034"/>
    <cellStyle name="Currency 32 4 2 2" xfId="2035"/>
    <cellStyle name="Currency 32 4 2 3" xfId="2036"/>
    <cellStyle name="Currency 32 4 3" xfId="2037"/>
    <cellStyle name="Currency 32 4 4" xfId="2038"/>
    <cellStyle name="Currency 32 5" xfId="2039"/>
    <cellStyle name="Currency 32 5 2" xfId="2040"/>
    <cellStyle name="Currency 32 5 3" xfId="2041"/>
    <cellStyle name="Currency 32 6" xfId="2042"/>
    <cellStyle name="Currency 32 7" xfId="2043"/>
    <cellStyle name="Currency 33" xfId="2044"/>
    <cellStyle name="Currency 33 2" xfId="2045"/>
    <cellStyle name="Currency 33 2 2" xfId="2046"/>
    <cellStyle name="Currency 33 2 2 2" xfId="2047"/>
    <cellStyle name="Currency 33 2 2 2 2" xfId="2048"/>
    <cellStyle name="Currency 33 2 2 2 2 2" xfId="2049"/>
    <cellStyle name="Currency 33 2 2 2 2 3" xfId="2050"/>
    <cellStyle name="Currency 33 2 2 2 3" xfId="2051"/>
    <cellStyle name="Currency 33 2 2 2 4" xfId="2052"/>
    <cellStyle name="Currency 33 2 2 3" xfId="2053"/>
    <cellStyle name="Currency 33 2 2 3 2" xfId="2054"/>
    <cellStyle name="Currency 33 2 2 3 3" xfId="2055"/>
    <cellStyle name="Currency 33 2 2 4" xfId="2056"/>
    <cellStyle name="Currency 33 2 2 5" xfId="2057"/>
    <cellStyle name="Currency 33 2 3" xfId="2058"/>
    <cellStyle name="Currency 33 2 3 2" xfId="2059"/>
    <cellStyle name="Currency 33 2 3 2 2" xfId="2060"/>
    <cellStyle name="Currency 33 2 3 2 3" xfId="2061"/>
    <cellStyle name="Currency 33 2 3 3" xfId="2062"/>
    <cellStyle name="Currency 33 2 3 4" xfId="2063"/>
    <cellStyle name="Currency 33 2 4" xfId="2064"/>
    <cellStyle name="Currency 33 2 4 2" xfId="2065"/>
    <cellStyle name="Currency 33 2 4 3" xfId="2066"/>
    <cellStyle name="Currency 33 2 5" xfId="2067"/>
    <cellStyle name="Currency 33 2 6" xfId="2068"/>
    <cellStyle name="Currency 33 3" xfId="2069"/>
    <cellStyle name="Currency 33 3 2" xfId="2070"/>
    <cellStyle name="Currency 33 3 2 2" xfId="2071"/>
    <cellStyle name="Currency 33 3 2 2 2" xfId="2072"/>
    <cellStyle name="Currency 33 3 2 2 3" xfId="2073"/>
    <cellStyle name="Currency 33 3 2 3" xfId="2074"/>
    <cellStyle name="Currency 33 3 2 4" xfId="2075"/>
    <cellStyle name="Currency 33 3 3" xfId="2076"/>
    <cellStyle name="Currency 33 3 3 2" xfId="2077"/>
    <cellStyle name="Currency 33 3 3 3" xfId="2078"/>
    <cellStyle name="Currency 33 3 4" xfId="2079"/>
    <cellStyle name="Currency 33 3 5" xfId="2080"/>
    <cellStyle name="Currency 33 4" xfId="2081"/>
    <cellStyle name="Currency 33 4 2" xfId="2082"/>
    <cellStyle name="Currency 33 4 2 2" xfId="2083"/>
    <cellStyle name="Currency 33 4 2 3" xfId="2084"/>
    <cellStyle name="Currency 33 4 3" xfId="2085"/>
    <cellStyle name="Currency 33 4 4" xfId="2086"/>
    <cellStyle name="Currency 33 5" xfId="2087"/>
    <cellStyle name="Currency 33 5 2" xfId="2088"/>
    <cellStyle name="Currency 33 5 3" xfId="2089"/>
    <cellStyle name="Currency 33 6" xfId="2090"/>
    <cellStyle name="Currency 33 7" xfId="2091"/>
    <cellStyle name="Currency 34" xfId="2092"/>
    <cellStyle name="Currency 34 2" xfId="2093"/>
    <cellStyle name="Currency 34 3" xfId="2094"/>
    <cellStyle name="Currency 35" xfId="2095"/>
    <cellStyle name="Currency 35 2" xfId="2096"/>
    <cellStyle name="Currency 35 3" xfId="2097"/>
    <cellStyle name="Currency 36" xfId="2098"/>
    <cellStyle name="Currency 37" xfId="2099"/>
    <cellStyle name="Currency 38" xfId="2100"/>
    <cellStyle name="Currency 39" xfId="7788"/>
    <cellStyle name="Currency 4" xfId="45"/>
    <cellStyle name="Currency 4 2" xfId="225"/>
    <cellStyle name="Currency 4 2 2" xfId="2101"/>
    <cellStyle name="Currency 4 3" xfId="2102"/>
    <cellStyle name="Currency 4 3 2" xfId="2103"/>
    <cellStyle name="Currency 4 4" xfId="2104"/>
    <cellStyle name="Currency 5" xfId="46"/>
    <cellStyle name="Currency 5 2" xfId="2105"/>
    <cellStyle name="Currency 5 2 10" xfId="2106"/>
    <cellStyle name="Currency 5 2 2" xfId="2107"/>
    <cellStyle name="Currency 5 2 2 2" xfId="2108"/>
    <cellStyle name="Currency 5 2 2 2 2" xfId="2109"/>
    <cellStyle name="Currency 5 2 2 2 2 2" xfId="2110"/>
    <cellStyle name="Currency 5 2 2 2 2 2 2" xfId="2111"/>
    <cellStyle name="Currency 5 2 2 2 2 2 2 2" xfId="2112"/>
    <cellStyle name="Currency 5 2 2 2 2 2 2 3" xfId="2113"/>
    <cellStyle name="Currency 5 2 2 2 2 2 3" xfId="2114"/>
    <cellStyle name="Currency 5 2 2 2 2 2 4" xfId="2115"/>
    <cellStyle name="Currency 5 2 2 2 2 3" xfId="2116"/>
    <cellStyle name="Currency 5 2 2 2 2 3 2" xfId="2117"/>
    <cellStyle name="Currency 5 2 2 2 2 3 3" xfId="2118"/>
    <cellStyle name="Currency 5 2 2 2 2 4" xfId="2119"/>
    <cellStyle name="Currency 5 2 2 2 2 5" xfId="2120"/>
    <cellStyle name="Currency 5 2 2 2 3" xfId="2121"/>
    <cellStyle name="Currency 5 2 2 2 3 2" xfId="2122"/>
    <cellStyle name="Currency 5 2 2 2 3 2 2" xfId="2123"/>
    <cellStyle name="Currency 5 2 2 2 3 2 3" xfId="2124"/>
    <cellStyle name="Currency 5 2 2 2 3 3" xfId="2125"/>
    <cellStyle name="Currency 5 2 2 2 3 4" xfId="2126"/>
    <cellStyle name="Currency 5 2 2 2 4" xfId="2127"/>
    <cellStyle name="Currency 5 2 2 2 4 2" xfId="2128"/>
    <cellStyle name="Currency 5 2 2 2 4 3" xfId="2129"/>
    <cellStyle name="Currency 5 2 2 2 5" xfId="2130"/>
    <cellStyle name="Currency 5 2 2 2 6" xfId="2131"/>
    <cellStyle name="Currency 5 2 2 3" xfId="2132"/>
    <cellStyle name="Currency 5 2 2 3 2" xfId="2133"/>
    <cellStyle name="Currency 5 2 2 3 2 2" xfId="2134"/>
    <cellStyle name="Currency 5 2 2 3 2 2 2" xfId="2135"/>
    <cellStyle name="Currency 5 2 2 3 2 2 3" xfId="2136"/>
    <cellStyle name="Currency 5 2 2 3 2 3" xfId="2137"/>
    <cellStyle name="Currency 5 2 2 3 2 4" xfId="2138"/>
    <cellStyle name="Currency 5 2 2 3 3" xfId="2139"/>
    <cellStyle name="Currency 5 2 2 3 3 2" xfId="2140"/>
    <cellStyle name="Currency 5 2 2 3 3 3" xfId="2141"/>
    <cellStyle name="Currency 5 2 2 3 4" xfId="2142"/>
    <cellStyle name="Currency 5 2 2 3 5" xfId="2143"/>
    <cellStyle name="Currency 5 2 2 4" xfId="2144"/>
    <cellStyle name="Currency 5 2 2 4 2" xfId="2145"/>
    <cellStyle name="Currency 5 2 2 4 2 2" xfId="2146"/>
    <cellStyle name="Currency 5 2 2 4 2 3" xfId="2147"/>
    <cellStyle name="Currency 5 2 2 4 3" xfId="2148"/>
    <cellStyle name="Currency 5 2 2 4 4" xfId="2149"/>
    <cellStyle name="Currency 5 2 2 5" xfId="2150"/>
    <cellStyle name="Currency 5 2 2 5 2" xfId="2151"/>
    <cellStyle name="Currency 5 2 2 5 3" xfId="2152"/>
    <cellStyle name="Currency 5 2 2 6" xfId="2153"/>
    <cellStyle name="Currency 5 2 2 7" xfId="2154"/>
    <cellStyle name="Currency 5 2 3" xfId="2155"/>
    <cellStyle name="Currency 5 2 3 2" xfId="2156"/>
    <cellStyle name="Currency 5 2 3 2 2" xfId="2157"/>
    <cellStyle name="Currency 5 2 3 2 2 2" xfId="2158"/>
    <cellStyle name="Currency 5 2 3 2 2 2 2" xfId="2159"/>
    <cellStyle name="Currency 5 2 3 2 2 2 2 2" xfId="2160"/>
    <cellStyle name="Currency 5 2 3 2 2 2 2 3" xfId="2161"/>
    <cellStyle name="Currency 5 2 3 2 2 2 3" xfId="2162"/>
    <cellStyle name="Currency 5 2 3 2 2 2 4" xfId="2163"/>
    <cellStyle name="Currency 5 2 3 2 2 3" xfId="2164"/>
    <cellStyle name="Currency 5 2 3 2 2 3 2" xfId="2165"/>
    <cellStyle name="Currency 5 2 3 2 2 3 3" xfId="2166"/>
    <cellStyle name="Currency 5 2 3 2 2 4" xfId="2167"/>
    <cellStyle name="Currency 5 2 3 2 2 5" xfId="2168"/>
    <cellStyle name="Currency 5 2 3 2 3" xfId="2169"/>
    <cellStyle name="Currency 5 2 3 2 3 2" xfId="2170"/>
    <cellStyle name="Currency 5 2 3 2 3 2 2" xfId="2171"/>
    <cellStyle name="Currency 5 2 3 2 3 2 3" xfId="2172"/>
    <cellStyle name="Currency 5 2 3 2 3 3" xfId="2173"/>
    <cellStyle name="Currency 5 2 3 2 3 4" xfId="2174"/>
    <cellStyle name="Currency 5 2 3 2 4" xfId="2175"/>
    <cellStyle name="Currency 5 2 3 2 4 2" xfId="2176"/>
    <cellStyle name="Currency 5 2 3 2 4 3" xfId="2177"/>
    <cellStyle name="Currency 5 2 3 2 5" xfId="2178"/>
    <cellStyle name="Currency 5 2 3 2 6" xfId="2179"/>
    <cellStyle name="Currency 5 2 3 3" xfId="2180"/>
    <cellStyle name="Currency 5 2 3 3 2" xfId="2181"/>
    <cellStyle name="Currency 5 2 3 3 2 2" xfId="2182"/>
    <cellStyle name="Currency 5 2 3 3 2 2 2" xfId="2183"/>
    <cellStyle name="Currency 5 2 3 3 2 2 3" xfId="2184"/>
    <cellStyle name="Currency 5 2 3 3 2 3" xfId="2185"/>
    <cellStyle name="Currency 5 2 3 3 2 4" xfId="2186"/>
    <cellStyle name="Currency 5 2 3 3 3" xfId="2187"/>
    <cellStyle name="Currency 5 2 3 3 3 2" xfId="2188"/>
    <cellStyle name="Currency 5 2 3 3 3 3" xfId="2189"/>
    <cellStyle name="Currency 5 2 3 3 4" xfId="2190"/>
    <cellStyle name="Currency 5 2 3 3 5" xfId="2191"/>
    <cellStyle name="Currency 5 2 3 4" xfId="2192"/>
    <cellStyle name="Currency 5 2 3 4 2" xfId="2193"/>
    <cellStyle name="Currency 5 2 3 4 2 2" xfId="2194"/>
    <cellStyle name="Currency 5 2 3 4 2 3" xfId="2195"/>
    <cellStyle name="Currency 5 2 3 4 3" xfId="2196"/>
    <cellStyle name="Currency 5 2 3 4 4" xfId="2197"/>
    <cellStyle name="Currency 5 2 3 5" xfId="2198"/>
    <cellStyle name="Currency 5 2 3 5 2" xfId="2199"/>
    <cellStyle name="Currency 5 2 3 5 3" xfId="2200"/>
    <cellStyle name="Currency 5 2 3 6" xfId="2201"/>
    <cellStyle name="Currency 5 2 3 7" xfId="2202"/>
    <cellStyle name="Currency 5 2 4" xfId="2203"/>
    <cellStyle name="Currency 5 2 4 2" xfId="2204"/>
    <cellStyle name="Currency 5 2 4 2 2" xfId="2205"/>
    <cellStyle name="Currency 5 2 4 2 2 2" xfId="2206"/>
    <cellStyle name="Currency 5 2 4 2 2 2 2" xfId="2207"/>
    <cellStyle name="Currency 5 2 4 2 2 2 3" xfId="2208"/>
    <cellStyle name="Currency 5 2 4 2 2 3" xfId="2209"/>
    <cellStyle name="Currency 5 2 4 2 2 4" xfId="2210"/>
    <cellStyle name="Currency 5 2 4 2 3" xfId="2211"/>
    <cellStyle name="Currency 5 2 4 2 3 2" xfId="2212"/>
    <cellStyle name="Currency 5 2 4 2 3 3" xfId="2213"/>
    <cellStyle name="Currency 5 2 4 2 4" xfId="2214"/>
    <cellStyle name="Currency 5 2 4 2 5" xfId="2215"/>
    <cellStyle name="Currency 5 2 4 3" xfId="2216"/>
    <cellStyle name="Currency 5 2 4 3 2" xfId="2217"/>
    <cellStyle name="Currency 5 2 4 3 2 2" xfId="2218"/>
    <cellStyle name="Currency 5 2 4 3 2 3" xfId="2219"/>
    <cellStyle name="Currency 5 2 4 3 3" xfId="2220"/>
    <cellStyle name="Currency 5 2 4 3 4" xfId="2221"/>
    <cellStyle name="Currency 5 2 4 4" xfId="2222"/>
    <cellStyle name="Currency 5 2 4 4 2" xfId="2223"/>
    <cellStyle name="Currency 5 2 4 4 3" xfId="2224"/>
    <cellStyle name="Currency 5 2 4 5" xfId="2225"/>
    <cellStyle name="Currency 5 2 4 6" xfId="2226"/>
    <cellStyle name="Currency 5 2 5" xfId="2227"/>
    <cellStyle name="Currency 5 2 5 2" xfId="2228"/>
    <cellStyle name="Currency 5 2 5 2 2" xfId="2229"/>
    <cellStyle name="Currency 5 2 5 2 2 2" xfId="2230"/>
    <cellStyle name="Currency 5 2 5 2 2 3" xfId="2231"/>
    <cellStyle name="Currency 5 2 5 2 3" xfId="2232"/>
    <cellStyle name="Currency 5 2 5 2 4" xfId="2233"/>
    <cellStyle name="Currency 5 2 5 3" xfId="2234"/>
    <cellStyle name="Currency 5 2 5 3 2" xfId="2235"/>
    <cellStyle name="Currency 5 2 5 3 3" xfId="2236"/>
    <cellStyle name="Currency 5 2 5 4" xfId="2237"/>
    <cellStyle name="Currency 5 2 5 5" xfId="2238"/>
    <cellStyle name="Currency 5 2 6" xfId="2239"/>
    <cellStyle name="Currency 5 2 6 2" xfId="2240"/>
    <cellStyle name="Currency 5 2 6 2 2" xfId="2241"/>
    <cellStyle name="Currency 5 2 6 2 3" xfId="2242"/>
    <cellStyle name="Currency 5 2 6 3" xfId="2243"/>
    <cellStyle name="Currency 5 2 6 4" xfId="2244"/>
    <cellStyle name="Currency 5 2 7" xfId="2245"/>
    <cellStyle name="Currency 5 2 7 2" xfId="2246"/>
    <cellStyle name="Currency 5 2 7 3" xfId="2247"/>
    <cellStyle name="Currency 5 2 8" xfId="2248"/>
    <cellStyle name="Currency 5 2 9" xfId="2249"/>
    <cellStyle name="Currency 5 3" xfId="2250"/>
    <cellStyle name="Currency 6" xfId="47"/>
    <cellStyle name="Currency 6 2" xfId="2251"/>
    <cellStyle name="Currency 7" xfId="2252"/>
    <cellStyle name="Currency 7 2" xfId="2253"/>
    <cellStyle name="Currency 8" xfId="2254"/>
    <cellStyle name="Currency 8 2" xfId="2255"/>
    <cellStyle name="Currency 9" xfId="2256"/>
    <cellStyle name="Currency 9 2" xfId="2257"/>
    <cellStyle name="Currency.oo" xfId="2258"/>
    <cellStyle name="Currency.oo 2" xfId="2259"/>
    <cellStyle name="Currency.oo 3" xfId="2260"/>
    <cellStyle name="Date" xfId="2261"/>
    <cellStyle name="Emphasis 1" xfId="172"/>
    <cellStyle name="Emphasis 1 2" xfId="2262"/>
    <cellStyle name="Emphasis 1_April 2012 - Infrastructure" xfId="2263"/>
    <cellStyle name="Emphasis 2" xfId="173"/>
    <cellStyle name="Emphasis 2 2" xfId="2264"/>
    <cellStyle name="Emphasis 2_April 2012 - Infrastructure" xfId="2265"/>
    <cellStyle name="Emphasis 3" xfId="174"/>
    <cellStyle name="Escalation" xfId="2266"/>
    <cellStyle name="Escalation 2" xfId="2267"/>
    <cellStyle name="Escalation 3" xfId="2268"/>
    <cellStyle name="Escalation_AMI Operations 2" xfId="2269"/>
    <cellStyle name="Euro" xfId="2270"/>
    <cellStyle name="Euro 2" xfId="2271"/>
    <cellStyle name="Euro 3" xfId="2272"/>
    <cellStyle name="Explanatory Text 2" xfId="48"/>
    <cellStyle name="Explanatory Text 2 2" xfId="227"/>
    <cellStyle name="Explanatory Text 2 3" xfId="2273"/>
    <cellStyle name="Explanatory Text 3" xfId="2274"/>
    <cellStyle name="Explanatory Text 3 2" xfId="2275"/>
    <cellStyle name="Explanatory Text 3 3" xfId="2276"/>
    <cellStyle name="Explanatory Text 3 4" xfId="2277"/>
    <cellStyle name="Explanatory Text 3_CS Indicators" xfId="2278"/>
    <cellStyle name="Explanatory Text 4" xfId="2279"/>
    <cellStyle name="Explanatory Text 5" xfId="2280"/>
    <cellStyle name="Fixed" xfId="2281"/>
    <cellStyle name="FIXED0" xfId="2282"/>
    <cellStyle name="FIXED0$ZP$" xfId="2283"/>
    <cellStyle name="FIXED0$ZP$ 2" xfId="2284"/>
    <cellStyle name="FIXED0$ZP$ 3" xfId="2285"/>
    <cellStyle name="FIXED0$ZP$_AMI Operations 2" xfId="2286"/>
    <cellStyle name="FIXED2" xfId="2287"/>
    <cellStyle name="FIXED2$ZP$" xfId="2288"/>
    <cellStyle name="FIXED2$ZP$ 2" xfId="2289"/>
    <cellStyle name="FIXED2$ZP$ 3" xfId="2290"/>
    <cellStyle name="FIXED2$ZP$_AMI Operations 2" xfId="2291"/>
    <cellStyle name="Good 2" xfId="49"/>
    <cellStyle name="Good 2 2" xfId="228"/>
    <cellStyle name="Good 2 3" xfId="2292"/>
    <cellStyle name="Good 2 4" xfId="2293"/>
    <cellStyle name="Good 3" xfId="229"/>
    <cellStyle name="Good 3 2" xfId="2294"/>
    <cellStyle name="Good 3 3" xfId="2295"/>
    <cellStyle name="Good 3 4" xfId="2296"/>
    <cellStyle name="Good 3 5" xfId="2297"/>
    <cellStyle name="Good 4" xfId="2298"/>
    <cellStyle name="Good 5" xfId="2299"/>
    <cellStyle name="Good 5 2" xfId="2300"/>
    <cellStyle name="Good 6" xfId="2301"/>
    <cellStyle name="Good 7" xfId="2302"/>
    <cellStyle name="Grey" xfId="2303"/>
    <cellStyle name="HEADER" xfId="2304"/>
    <cellStyle name="Heading 1 10" xfId="2305"/>
    <cellStyle name="Heading 1 11" xfId="2306"/>
    <cellStyle name="Heading 1 2" xfId="50"/>
    <cellStyle name="Heading 1 2 2" xfId="2307"/>
    <cellStyle name="Heading 1 2 3" xfId="2308"/>
    <cellStyle name="Heading 1 2 4" xfId="2309"/>
    <cellStyle name="Heading 1 2_O&amp;M ACTUAL - FORECAST" xfId="2310"/>
    <cellStyle name="Heading 1 3" xfId="207"/>
    <cellStyle name="Heading 1 3 2" xfId="2311"/>
    <cellStyle name="Heading 1 3 3" xfId="2312"/>
    <cellStyle name="Heading 1 3 4" xfId="2313"/>
    <cellStyle name="Heading 1 3 5" xfId="2314"/>
    <cellStyle name="Heading 1 4" xfId="2315"/>
    <cellStyle name="Heading 1 5" xfId="2316"/>
    <cellStyle name="Heading 1 5 2" xfId="2317"/>
    <cellStyle name="Heading 1 6" xfId="2318"/>
    <cellStyle name="Heading 1 7" xfId="2319"/>
    <cellStyle name="Heading 1 8" xfId="2320"/>
    <cellStyle name="Heading 1 9" xfId="2321"/>
    <cellStyle name="Heading 2 10" xfId="2322"/>
    <cellStyle name="Heading 2 11" xfId="2323"/>
    <cellStyle name="Heading 2 12" xfId="2324"/>
    <cellStyle name="Heading 2 2" xfId="51"/>
    <cellStyle name="Heading 2 2 2" xfId="2325"/>
    <cellStyle name="Heading 2 2 3" xfId="2326"/>
    <cellStyle name="Heading 2 2 4" xfId="2327"/>
    <cellStyle name="Heading 2 2_O&amp;M ACTUAL - FORECAST" xfId="2328"/>
    <cellStyle name="Heading 2 3" xfId="206"/>
    <cellStyle name="Heading 2 3 2" xfId="2329"/>
    <cellStyle name="Heading 2 3 3" xfId="2330"/>
    <cellStyle name="Heading 2 3 4" xfId="2331"/>
    <cellStyle name="Heading 2 3 5" xfId="2332"/>
    <cellStyle name="Heading 2 4" xfId="2333"/>
    <cellStyle name="Heading 2 5" xfId="2334"/>
    <cellStyle name="Heading 2 5 2" xfId="2335"/>
    <cellStyle name="Heading 2 6" xfId="2336"/>
    <cellStyle name="Heading 2 7" xfId="2337"/>
    <cellStyle name="Heading 2 8" xfId="2338"/>
    <cellStyle name="Heading 2 9" xfId="2339"/>
    <cellStyle name="Heading 3 10" xfId="2340"/>
    <cellStyle name="Heading 3 11" xfId="2341"/>
    <cellStyle name="Heading 3 12" xfId="2342"/>
    <cellStyle name="Heading 3 2" xfId="52"/>
    <cellStyle name="Heading 3 2 2" xfId="2343"/>
    <cellStyle name="Heading 3 2 3" xfId="2344"/>
    <cellStyle name="Heading 3 2 4" xfId="2345"/>
    <cellStyle name="Heading 3 2_O&amp;M ACTUAL - FORECAST" xfId="2346"/>
    <cellStyle name="Heading 3 3" xfId="205"/>
    <cellStyle name="Heading 3 3 2" xfId="2347"/>
    <cellStyle name="Heading 3 3 3" xfId="2348"/>
    <cellStyle name="Heading 3 3 4" xfId="2349"/>
    <cellStyle name="Heading 3 4" xfId="2350"/>
    <cellStyle name="Heading 3 5" xfId="2351"/>
    <cellStyle name="Heading 3 5 2" xfId="2352"/>
    <cellStyle name="Heading 3 6" xfId="2353"/>
    <cellStyle name="Heading 3 7" xfId="2354"/>
    <cellStyle name="Heading 3 8" xfId="2355"/>
    <cellStyle name="Heading 3 9" xfId="2356"/>
    <cellStyle name="Heading 4 2" xfId="53"/>
    <cellStyle name="Heading 4 2 2" xfId="2357"/>
    <cellStyle name="Heading 4 2 3" xfId="2358"/>
    <cellStyle name="Heading 4 3" xfId="203"/>
    <cellStyle name="Heading 4 3 2" xfId="2359"/>
    <cellStyle name="Heading 4 3 3" xfId="2360"/>
    <cellStyle name="Heading 4 4" xfId="2361"/>
    <cellStyle name="Heading1" xfId="2362"/>
    <cellStyle name="Heading2" xfId="2363"/>
    <cellStyle name="Hidden" xfId="2364"/>
    <cellStyle name="HIGHLIGHT" xfId="2365"/>
    <cellStyle name="Hyperlink 2" xfId="54"/>
    <cellStyle name="Hyperlink 2 2" xfId="2366"/>
    <cellStyle name="Hyperlink 3" xfId="2367"/>
    <cellStyle name="Input [yellow]" xfId="2368"/>
    <cellStyle name="Input 10" xfId="2369"/>
    <cellStyle name="Input 100" xfId="2370"/>
    <cellStyle name="Input 101" xfId="2371"/>
    <cellStyle name="Input 102" xfId="2372"/>
    <cellStyle name="Input 103" xfId="2373"/>
    <cellStyle name="Input 104" xfId="2374"/>
    <cellStyle name="Input 104 2" xfId="2375"/>
    <cellStyle name="Input 105" xfId="2376"/>
    <cellStyle name="Input 106" xfId="7774"/>
    <cellStyle name="Input 107" xfId="7777"/>
    <cellStyle name="Input 108" xfId="7810"/>
    <cellStyle name="Input 109" xfId="7813"/>
    <cellStyle name="Input 11" xfId="2377"/>
    <cellStyle name="Input 12" xfId="2378"/>
    <cellStyle name="Input 13" xfId="2379"/>
    <cellStyle name="Input 13 2" xfId="2380"/>
    <cellStyle name="Input 14" xfId="2381"/>
    <cellStyle name="Input 14 2" xfId="2382"/>
    <cellStyle name="Input 15" xfId="2383"/>
    <cellStyle name="Input 15 2" xfId="2384"/>
    <cellStyle name="Input 16" xfId="2385"/>
    <cellStyle name="Input 16 2" xfId="2386"/>
    <cellStyle name="Input 17" xfId="2387"/>
    <cellStyle name="Input 18" xfId="2388"/>
    <cellStyle name="Input 19" xfId="2389"/>
    <cellStyle name="Input 2" xfId="55"/>
    <cellStyle name="Input 2 2" xfId="231"/>
    <cellStyle name="Input 2 3" xfId="2390"/>
    <cellStyle name="Input 2 4" xfId="2391"/>
    <cellStyle name="Input 2 4 2" xfId="2392"/>
    <cellStyle name="Input 2_CS Indicators" xfId="2393"/>
    <cellStyle name="Input 20" xfId="2394"/>
    <cellStyle name="Input 21" xfId="2395"/>
    <cellStyle name="Input 22" xfId="2396"/>
    <cellStyle name="Input 23" xfId="2397"/>
    <cellStyle name="Input 24" xfId="2398"/>
    <cellStyle name="Input 25" xfId="2399"/>
    <cellStyle name="Input 26" xfId="2400"/>
    <cellStyle name="Input 27" xfId="2401"/>
    <cellStyle name="Input 28" xfId="2402"/>
    <cellStyle name="Input 29" xfId="2403"/>
    <cellStyle name="Input 3" xfId="202"/>
    <cellStyle name="Input 3 2" xfId="2404"/>
    <cellStyle name="Input 3 3" xfId="2405"/>
    <cellStyle name="Input 3 4" xfId="2406"/>
    <cellStyle name="Input 3_CS Indicators" xfId="2407"/>
    <cellStyle name="Input 30" xfId="2408"/>
    <cellStyle name="Input 31" xfId="2409"/>
    <cellStyle name="Input 32" xfId="2410"/>
    <cellStyle name="Input 33" xfId="2411"/>
    <cellStyle name="Input 34" xfId="2412"/>
    <cellStyle name="Input 35" xfId="2413"/>
    <cellStyle name="Input 36" xfId="2414"/>
    <cellStyle name="Input 37" xfId="2415"/>
    <cellStyle name="Input 38" xfId="2416"/>
    <cellStyle name="Input 39" xfId="2417"/>
    <cellStyle name="Input 4" xfId="2418"/>
    <cellStyle name="Input 40" xfId="2419"/>
    <cellStyle name="Input 41" xfId="2420"/>
    <cellStyle name="Input 42" xfId="2421"/>
    <cellStyle name="Input 43" xfId="2422"/>
    <cellStyle name="Input 44" xfId="2423"/>
    <cellStyle name="Input 45" xfId="2424"/>
    <cellStyle name="Input 46" xfId="2425"/>
    <cellStyle name="Input 47" xfId="2426"/>
    <cellStyle name="Input 48" xfId="2427"/>
    <cellStyle name="Input 49" xfId="2428"/>
    <cellStyle name="Input 5" xfId="2429"/>
    <cellStyle name="Input 50" xfId="2430"/>
    <cellStyle name="Input 51" xfId="2431"/>
    <cellStyle name="Input 52" xfId="2432"/>
    <cellStyle name="Input 53" xfId="2433"/>
    <cellStyle name="Input 54" xfId="2434"/>
    <cellStyle name="Input 55" xfId="2435"/>
    <cellStyle name="Input 56" xfId="2436"/>
    <cellStyle name="Input 57" xfId="2437"/>
    <cellStyle name="Input 58" xfId="2438"/>
    <cellStyle name="Input 59" xfId="2439"/>
    <cellStyle name="Input 6" xfId="2440"/>
    <cellStyle name="Input 60" xfId="2441"/>
    <cellStyle name="Input 61" xfId="2442"/>
    <cellStyle name="Input 62" xfId="2443"/>
    <cellStyle name="Input 63" xfId="2444"/>
    <cellStyle name="Input 64" xfId="2445"/>
    <cellStyle name="Input 65" xfId="2446"/>
    <cellStyle name="Input 66" xfId="2447"/>
    <cellStyle name="Input 67" xfId="2448"/>
    <cellStyle name="Input 68" xfId="2449"/>
    <cellStyle name="Input 69" xfId="2450"/>
    <cellStyle name="Input 7" xfId="2451"/>
    <cellStyle name="Input 70" xfId="2452"/>
    <cellStyle name="Input 71" xfId="2453"/>
    <cellStyle name="Input 72" xfId="2454"/>
    <cellStyle name="Input 73" xfId="2455"/>
    <cellStyle name="Input 74" xfId="2456"/>
    <cellStyle name="Input 75" xfId="2457"/>
    <cellStyle name="Input 76" xfId="2458"/>
    <cellStyle name="Input 77" xfId="2459"/>
    <cellStyle name="Input 78" xfId="2460"/>
    <cellStyle name="Input 79" xfId="2461"/>
    <cellStyle name="Input 8" xfId="2462"/>
    <cellStyle name="Input 80" xfId="2463"/>
    <cellStyle name="Input 81" xfId="2464"/>
    <cellStyle name="Input 82" xfId="2465"/>
    <cellStyle name="Input 83" xfId="2466"/>
    <cellStyle name="Input 84" xfId="2467"/>
    <cellStyle name="Input 85" xfId="2468"/>
    <cellStyle name="Input 86" xfId="2469"/>
    <cellStyle name="Input 87" xfId="2470"/>
    <cellStyle name="Input 88" xfId="2471"/>
    <cellStyle name="Input 89" xfId="2472"/>
    <cellStyle name="Input 9" xfId="2473"/>
    <cellStyle name="Input 90" xfId="2474"/>
    <cellStyle name="Input 91" xfId="2475"/>
    <cellStyle name="Input 92" xfId="2476"/>
    <cellStyle name="Input 93" xfId="2477"/>
    <cellStyle name="Input 94" xfId="2478"/>
    <cellStyle name="Input 95" xfId="2479"/>
    <cellStyle name="Input 96" xfId="2480"/>
    <cellStyle name="Input 97" xfId="2481"/>
    <cellStyle name="Input 98" xfId="2482"/>
    <cellStyle name="Input 99" xfId="2483"/>
    <cellStyle name="Linked Cell 10" xfId="2484"/>
    <cellStyle name="Linked Cell 11" xfId="2485"/>
    <cellStyle name="Linked Cell 12" xfId="2486"/>
    <cellStyle name="Linked Cell 2" xfId="56"/>
    <cellStyle name="Linked Cell 2 2" xfId="232"/>
    <cellStyle name="Linked Cell 2 3" xfId="2487"/>
    <cellStyle name="Linked Cell 2 4" xfId="2488"/>
    <cellStyle name="Linked Cell 2_O&amp;M ACTUAL - FORECAST" xfId="2489"/>
    <cellStyle name="Linked Cell 3" xfId="201"/>
    <cellStyle name="Linked Cell 3 2" xfId="2490"/>
    <cellStyle name="Linked Cell 3 3" xfId="2491"/>
    <cellStyle name="Linked Cell 3 4" xfId="2492"/>
    <cellStyle name="Linked Cell 4" xfId="2493"/>
    <cellStyle name="Linked Cell 5" xfId="2494"/>
    <cellStyle name="Linked Cell 5 2" xfId="2495"/>
    <cellStyle name="Linked Cell 6" xfId="2496"/>
    <cellStyle name="Linked Cell 7" xfId="2497"/>
    <cellStyle name="Linked Cell 8" xfId="2498"/>
    <cellStyle name="Linked Cell 9" xfId="2499"/>
    <cellStyle name="m/d/yy" xfId="2500"/>
    <cellStyle name="Main Dim Rollup" xfId="2501"/>
    <cellStyle name="Main Dim Rollup$ZP$" xfId="2502"/>
    <cellStyle name="Main Dim Rollup$ZP$ 2" xfId="2503"/>
    <cellStyle name="Main Dim Rollup$ZP$ 3" xfId="2504"/>
    <cellStyle name="Main Dim Rollup$ZP$_AMI Operations 2" xfId="2505"/>
    <cellStyle name="Month" xfId="2506"/>
    <cellStyle name="Month 2" xfId="2507"/>
    <cellStyle name="Month 3" xfId="2508"/>
    <cellStyle name="Month_AMI Operations 2" xfId="2509"/>
    <cellStyle name="Month-long" xfId="2510"/>
    <cellStyle name="Month-long 2" xfId="2511"/>
    <cellStyle name="Month-long 3" xfId="2512"/>
    <cellStyle name="Month-long_AMI Operations 2" xfId="2513"/>
    <cellStyle name="Month-short" xfId="2514"/>
    <cellStyle name="Mon-yr" xfId="2515"/>
    <cellStyle name="n" xfId="2516"/>
    <cellStyle name="n 2" xfId="2517"/>
    <cellStyle name="n 3" xfId="2518"/>
    <cellStyle name="n_1st Quarter 2012 Review" xfId="2519"/>
    <cellStyle name="n_2011 CS monthly indicators" xfId="2520"/>
    <cellStyle name="n_2012 CS monthly indicators" xfId="2521"/>
    <cellStyle name="n_3rd Quarter 2011 Review" xfId="2522"/>
    <cellStyle name="n_AMI" xfId="2523"/>
    <cellStyle name="n_AMI Operations 2" xfId="2524"/>
    <cellStyle name="n_AMI Operations 3" xfId="2525"/>
    <cellStyle name="n_BASE O&amp;M" xfId="2526"/>
    <cellStyle name="n_DSAT Topic" xfId="2527"/>
    <cellStyle name="n_ESF MOPR" xfId="2528"/>
    <cellStyle name="n_ESF MOPR 2" xfId="2529"/>
    <cellStyle name="n_ESF MOPR_1" xfId="2530"/>
    <cellStyle name="n_ESF MOPR_1 2" xfId="2531"/>
    <cellStyle name="n_ESF MOPR_1_AMI Operations 2" xfId="2532"/>
    <cellStyle name="n_ESF MOPR_1_AMI Operations 3" xfId="2533"/>
    <cellStyle name="n_ESF MOPR_1_ESF MOPR" xfId="2534"/>
    <cellStyle name="n_ESF MOPR_2" xfId="2535"/>
    <cellStyle name="n_ESF MOPR_2 2" xfId="2536"/>
    <cellStyle name="n_ESF MOPR_2 3" xfId="2537"/>
    <cellStyle name="n_ESF MOPR_2_1st Quarter 2012 Review" xfId="2538"/>
    <cellStyle name="n_ESF MOPR_2_2011 CS monthly indicators" xfId="2539"/>
    <cellStyle name="n_ESF MOPR_2_AMI Operations 2" xfId="2540"/>
    <cellStyle name="n_ESF MOPR_2_AMI Operations 3" xfId="2541"/>
    <cellStyle name="n_ESF MOPR_2_DSAT Topic" xfId="2542"/>
    <cellStyle name="n_ESF MOPR_3" xfId="2543"/>
    <cellStyle name="n_ESF MOPR_3 2" xfId="2544"/>
    <cellStyle name="n_ESF MOPR_3_AMI Operations 2" xfId="2545"/>
    <cellStyle name="n_ESF MOPR_3_AMI Operations 3" xfId="2546"/>
    <cellStyle name="n_ESF MOPR_AMI Operations 2" xfId="2547"/>
    <cellStyle name="n_ESF MOPR_AMI Operations 3" xfId="2548"/>
    <cellStyle name="n_ESF MOPR_BASE O&amp;M" xfId="2549"/>
    <cellStyle name="n_ESF MOPR_ESF MOPR" xfId="2550"/>
    <cellStyle name="n_ESF Summary" xfId="2551"/>
    <cellStyle name="Neutral 2" xfId="57"/>
    <cellStyle name="Neutral 2 2" xfId="233"/>
    <cellStyle name="Neutral 2 3" xfId="2552"/>
    <cellStyle name="Neutral 2 4" xfId="2553"/>
    <cellStyle name="Neutral 3" xfId="234"/>
    <cellStyle name="Neutral 3 2" xfId="2554"/>
    <cellStyle name="Neutral 3 3" xfId="2555"/>
    <cellStyle name="Neutral 3 4" xfId="2556"/>
    <cellStyle name="Neutral 3 5" xfId="2557"/>
    <cellStyle name="Neutral 4" xfId="2558"/>
    <cellStyle name="Neutral 5" xfId="2559"/>
    <cellStyle name="no dec" xfId="2560"/>
    <cellStyle name="Normal" xfId="0" builtinId="0"/>
    <cellStyle name="Normal - Style1" xfId="2561"/>
    <cellStyle name="Normal 10" xfId="58"/>
    <cellStyle name="Normal 10 10" xfId="2562"/>
    <cellStyle name="Normal 10 10 2" xfId="2563"/>
    <cellStyle name="Normal 10 10 2 2" xfId="2564"/>
    <cellStyle name="Normal 10 10 2 3" xfId="2565"/>
    <cellStyle name="Normal 10 10 2_CS Indicators" xfId="2566"/>
    <cellStyle name="Normal 10 10 3" xfId="2567"/>
    <cellStyle name="Normal 10 10 4" xfId="2568"/>
    <cellStyle name="Normal 10 10_CS Indicators" xfId="2569"/>
    <cellStyle name="Normal 10 11" xfId="2570"/>
    <cellStyle name="Normal 10 11 2" xfId="2571"/>
    <cellStyle name="Normal 10 11 3" xfId="2572"/>
    <cellStyle name="Normal 10 11_CS Indicators" xfId="2573"/>
    <cellStyle name="Normal 10 12" xfId="2574"/>
    <cellStyle name="Normal 10 13" xfId="2575"/>
    <cellStyle name="Normal 10 2" xfId="2576"/>
    <cellStyle name="Normal 10 2 10" xfId="2577"/>
    <cellStyle name="Normal 10 2 11" xfId="2578"/>
    <cellStyle name="Normal 10 2 12" xfId="2579"/>
    <cellStyle name="Normal 10 2 13" xfId="2580"/>
    <cellStyle name="Normal 10 2 2" xfId="2581"/>
    <cellStyle name="Normal 10 2 2 10" xfId="2582"/>
    <cellStyle name="Normal 10 2 2 2" xfId="2583"/>
    <cellStyle name="Normal 10 2 2 3" xfId="2584"/>
    <cellStyle name="Normal 10 2 2 3 2" xfId="2585"/>
    <cellStyle name="Normal 10 2 2 3 2 2" xfId="2586"/>
    <cellStyle name="Normal 10 2 2 3 2 2 2" xfId="2587"/>
    <cellStyle name="Normal 10 2 2 3 2 2 2 2" xfId="2588"/>
    <cellStyle name="Normal 10 2 2 3 2 2 2 3" xfId="2589"/>
    <cellStyle name="Normal 10 2 2 3 2 2 2_CS Indicators" xfId="2590"/>
    <cellStyle name="Normal 10 2 2 3 2 2 3" xfId="2591"/>
    <cellStyle name="Normal 10 2 2 3 2 2 4" xfId="2592"/>
    <cellStyle name="Normal 10 2 2 3 2 2_CS Indicators" xfId="2593"/>
    <cellStyle name="Normal 10 2 2 3 2 3" xfId="2594"/>
    <cellStyle name="Normal 10 2 2 3 2 3 2" xfId="2595"/>
    <cellStyle name="Normal 10 2 2 3 2 3 3" xfId="2596"/>
    <cellStyle name="Normal 10 2 2 3 2 3_CS Indicators" xfId="2597"/>
    <cellStyle name="Normal 10 2 2 3 2 4" xfId="2598"/>
    <cellStyle name="Normal 10 2 2 3 2 5" xfId="2599"/>
    <cellStyle name="Normal 10 2 2 3 2_CS Indicators" xfId="2600"/>
    <cellStyle name="Normal 10 2 2 3 3" xfId="2601"/>
    <cellStyle name="Normal 10 2 2 3 3 2" xfId="2602"/>
    <cellStyle name="Normal 10 2 2 3 3 2 2" xfId="2603"/>
    <cellStyle name="Normal 10 2 2 3 3 2 3" xfId="2604"/>
    <cellStyle name="Normal 10 2 2 3 3 2_CS Indicators" xfId="2605"/>
    <cellStyle name="Normal 10 2 2 3 3 3" xfId="2606"/>
    <cellStyle name="Normal 10 2 2 3 3 4" xfId="2607"/>
    <cellStyle name="Normal 10 2 2 3 3_CS Indicators" xfId="2608"/>
    <cellStyle name="Normal 10 2 2 3 4" xfId="2609"/>
    <cellStyle name="Normal 10 2 2 3 4 2" xfId="2610"/>
    <cellStyle name="Normal 10 2 2 3 4 3" xfId="2611"/>
    <cellStyle name="Normal 10 2 2 3 4_CS Indicators" xfId="2612"/>
    <cellStyle name="Normal 10 2 2 3 5" xfId="2613"/>
    <cellStyle name="Normal 10 2 2 3 6" xfId="2614"/>
    <cellStyle name="Normal 10 2 2 3_CS Indicators" xfId="2615"/>
    <cellStyle name="Normal 10 2 2 4" xfId="2616"/>
    <cellStyle name="Normal 10 2 2 4 2" xfId="2617"/>
    <cellStyle name="Normal 10 2 2 4 2 2" xfId="2618"/>
    <cellStyle name="Normal 10 2 2 4 2 2 2" xfId="2619"/>
    <cellStyle name="Normal 10 2 2 4 2 2 3" xfId="2620"/>
    <cellStyle name="Normal 10 2 2 4 2 2_CS Indicators" xfId="2621"/>
    <cellStyle name="Normal 10 2 2 4 2 3" xfId="2622"/>
    <cellStyle name="Normal 10 2 2 4 2 4" xfId="2623"/>
    <cellStyle name="Normal 10 2 2 4 2_CS Indicators" xfId="2624"/>
    <cellStyle name="Normal 10 2 2 4 3" xfId="2625"/>
    <cellStyle name="Normal 10 2 2 4 3 2" xfId="2626"/>
    <cellStyle name="Normal 10 2 2 4 3 3" xfId="2627"/>
    <cellStyle name="Normal 10 2 2 4 3_CS Indicators" xfId="2628"/>
    <cellStyle name="Normal 10 2 2 4 4" xfId="2629"/>
    <cellStyle name="Normal 10 2 2 4 5" xfId="2630"/>
    <cellStyle name="Normal 10 2 2 4_CS Indicators" xfId="2631"/>
    <cellStyle name="Normal 10 2 2 5" xfId="2632"/>
    <cellStyle name="Normal 10 2 2 5 2" xfId="2633"/>
    <cellStyle name="Normal 10 2 2 5 2 2" xfId="2634"/>
    <cellStyle name="Normal 10 2 2 5 2 3" xfId="2635"/>
    <cellStyle name="Normal 10 2 2 5 2_CS Indicators" xfId="2636"/>
    <cellStyle name="Normal 10 2 2 5 3" xfId="2637"/>
    <cellStyle name="Normal 10 2 2 5 4" xfId="2638"/>
    <cellStyle name="Normal 10 2 2 5_CS Indicators" xfId="2639"/>
    <cellStyle name="Normal 10 2 2 6" xfId="2640"/>
    <cellStyle name="Normal 10 2 2 6 2" xfId="2641"/>
    <cellStyle name="Normal 10 2 2 6 3" xfId="2642"/>
    <cellStyle name="Normal 10 2 2 6_CS Indicators" xfId="2643"/>
    <cellStyle name="Normal 10 2 2 7" xfId="2644"/>
    <cellStyle name="Normal 10 2 2 8" xfId="2645"/>
    <cellStyle name="Normal 10 2 2 9" xfId="2646"/>
    <cellStyle name="Normal 10 2 2_CS Indicators" xfId="2647"/>
    <cellStyle name="Normal 10 2 3" xfId="2648"/>
    <cellStyle name="Normal 10 2 3 2" xfId="2649"/>
    <cellStyle name="Normal 10 2 3 2 2" xfId="2650"/>
    <cellStyle name="Normal 10 2 3 2 2 2" xfId="2651"/>
    <cellStyle name="Normal 10 2 3 2 2 2 2" xfId="2652"/>
    <cellStyle name="Normal 10 2 3 2 2 2 2 2" xfId="2653"/>
    <cellStyle name="Normal 10 2 3 2 2 2 2 3" xfId="2654"/>
    <cellStyle name="Normal 10 2 3 2 2 2 2_CS Indicators" xfId="2655"/>
    <cellStyle name="Normal 10 2 3 2 2 2 3" xfId="2656"/>
    <cellStyle name="Normal 10 2 3 2 2 2 4" xfId="2657"/>
    <cellStyle name="Normal 10 2 3 2 2 2_CS Indicators" xfId="2658"/>
    <cellStyle name="Normal 10 2 3 2 2 3" xfId="2659"/>
    <cellStyle name="Normal 10 2 3 2 2 3 2" xfId="2660"/>
    <cellStyle name="Normal 10 2 3 2 2 3 3" xfId="2661"/>
    <cellStyle name="Normal 10 2 3 2 2 3_CS Indicators" xfId="2662"/>
    <cellStyle name="Normal 10 2 3 2 2 4" xfId="2663"/>
    <cellStyle name="Normal 10 2 3 2 2 5" xfId="2664"/>
    <cellStyle name="Normal 10 2 3 2 2_CS Indicators" xfId="2665"/>
    <cellStyle name="Normal 10 2 3 2 3" xfId="2666"/>
    <cellStyle name="Normal 10 2 3 2 3 2" xfId="2667"/>
    <cellStyle name="Normal 10 2 3 2 3 2 2" xfId="2668"/>
    <cellStyle name="Normal 10 2 3 2 3 2 3" xfId="2669"/>
    <cellStyle name="Normal 10 2 3 2 3 2_CS Indicators" xfId="2670"/>
    <cellStyle name="Normal 10 2 3 2 3 3" xfId="2671"/>
    <cellStyle name="Normal 10 2 3 2 3 4" xfId="2672"/>
    <cellStyle name="Normal 10 2 3 2 3_CS Indicators" xfId="2673"/>
    <cellStyle name="Normal 10 2 3 2 4" xfId="2674"/>
    <cellStyle name="Normal 10 2 3 2 4 2" xfId="2675"/>
    <cellStyle name="Normal 10 2 3 2 4 3" xfId="2676"/>
    <cellStyle name="Normal 10 2 3 2 4_CS Indicators" xfId="2677"/>
    <cellStyle name="Normal 10 2 3 2 5" xfId="2678"/>
    <cellStyle name="Normal 10 2 3 2 6" xfId="2679"/>
    <cellStyle name="Normal 10 2 3 2_CS Indicators" xfId="2680"/>
    <cellStyle name="Normal 10 2 3 3" xfId="2681"/>
    <cellStyle name="Normal 10 2 3 3 2" xfId="2682"/>
    <cellStyle name="Normal 10 2 3 3 2 2" xfId="2683"/>
    <cellStyle name="Normal 10 2 3 3 2 2 2" xfId="2684"/>
    <cellStyle name="Normal 10 2 3 3 2 2 3" xfId="2685"/>
    <cellStyle name="Normal 10 2 3 3 2 2_CS Indicators" xfId="2686"/>
    <cellStyle name="Normal 10 2 3 3 2 3" xfId="2687"/>
    <cellStyle name="Normal 10 2 3 3 2 4" xfId="2688"/>
    <cellStyle name="Normal 10 2 3 3 2_CS Indicators" xfId="2689"/>
    <cellStyle name="Normal 10 2 3 3 3" xfId="2690"/>
    <cellStyle name="Normal 10 2 3 3 3 2" xfId="2691"/>
    <cellStyle name="Normal 10 2 3 3 3 3" xfId="2692"/>
    <cellStyle name="Normal 10 2 3 3 3_CS Indicators" xfId="2693"/>
    <cellStyle name="Normal 10 2 3 3 4" xfId="2694"/>
    <cellStyle name="Normal 10 2 3 3 5" xfId="2695"/>
    <cellStyle name="Normal 10 2 3 3_CS Indicators" xfId="2696"/>
    <cellStyle name="Normal 10 2 3 4" xfId="2697"/>
    <cellStyle name="Normal 10 2 3 4 2" xfId="2698"/>
    <cellStyle name="Normal 10 2 3 4 2 2" xfId="2699"/>
    <cellStyle name="Normal 10 2 3 4 2 3" xfId="2700"/>
    <cellStyle name="Normal 10 2 3 4 2_CS Indicators" xfId="2701"/>
    <cellStyle name="Normal 10 2 3 4 3" xfId="2702"/>
    <cellStyle name="Normal 10 2 3 4 4" xfId="2703"/>
    <cellStyle name="Normal 10 2 3 4_CS Indicators" xfId="2704"/>
    <cellStyle name="Normal 10 2 3 5" xfId="2705"/>
    <cellStyle name="Normal 10 2 3 5 2" xfId="2706"/>
    <cellStyle name="Normal 10 2 3 5 3" xfId="2707"/>
    <cellStyle name="Normal 10 2 3 5_CS Indicators" xfId="2708"/>
    <cellStyle name="Normal 10 2 3 6" xfId="2709"/>
    <cellStyle name="Normal 10 2 3 7" xfId="2710"/>
    <cellStyle name="Normal 10 2 3_CS Indicators" xfId="2711"/>
    <cellStyle name="Normal 10 2 4" xfId="2712"/>
    <cellStyle name="Normal 10 2 4 2" xfId="2713"/>
    <cellStyle name="Normal 10 2 4 2 2" xfId="2714"/>
    <cellStyle name="Normal 10 2 4 2 2 2" xfId="2715"/>
    <cellStyle name="Normal 10 2 4 2 2 2 2" xfId="2716"/>
    <cellStyle name="Normal 10 2 4 2 2 2 2 2" xfId="2717"/>
    <cellStyle name="Normal 10 2 4 2 2 2 2 3" xfId="2718"/>
    <cellStyle name="Normal 10 2 4 2 2 2 2_CS Indicators" xfId="2719"/>
    <cellStyle name="Normal 10 2 4 2 2 2 3" xfId="2720"/>
    <cellStyle name="Normal 10 2 4 2 2 2 4" xfId="2721"/>
    <cellStyle name="Normal 10 2 4 2 2 2_CS Indicators" xfId="2722"/>
    <cellStyle name="Normal 10 2 4 2 2 3" xfId="2723"/>
    <cellStyle name="Normal 10 2 4 2 2 3 2" xfId="2724"/>
    <cellStyle name="Normal 10 2 4 2 2 3 3" xfId="2725"/>
    <cellStyle name="Normal 10 2 4 2 2 3_CS Indicators" xfId="2726"/>
    <cellStyle name="Normal 10 2 4 2 2 4" xfId="2727"/>
    <cellStyle name="Normal 10 2 4 2 2 5" xfId="2728"/>
    <cellStyle name="Normal 10 2 4 2 2_CS Indicators" xfId="2729"/>
    <cellStyle name="Normal 10 2 4 2 3" xfId="2730"/>
    <cellStyle name="Normal 10 2 4 2 3 2" xfId="2731"/>
    <cellStyle name="Normal 10 2 4 2 3 2 2" xfId="2732"/>
    <cellStyle name="Normal 10 2 4 2 3 2 3" xfId="2733"/>
    <cellStyle name="Normal 10 2 4 2 3 2_CS Indicators" xfId="2734"/>
    <cellStyle name="Normal 10 2 4 2 3 3" xfId="2735"/>
    <cellStyle name="Normal 10 2 4 2 3 4" xfId="2736"/>
    <cellStyle name="Normal 10 2 4 2 3_CS Indicators" xfId="2737"/>
    <cellStyle name="Normal 10 2 4 2 4" xfId="2738"/>
    <cellStyle name="Normal 10 2 4 2 4 2" xfId="2739"/>
    <cellStyle name="Normal 10 2 4 2 4 3" xfId="2740"/>
    <cellStyle name="Normal 10 2 4 2 4_CS Indicators" xfId="2741"/>
    <cellStyle name="Normal 10 2 4 2 5" xfId="2742"/>
    <cellStyle name="Normal 10 2 4 2 6" xfId="2743"/>
    <cellStyle name="Normal 10 2 4 2_CS Indicators" xfId="2744"/>
    <cellStyle name="Normal 10 2 4 3" xfId="2745"/>
    <cellStyle name="Normal 10 2 4 3 2" xfId="2746"/>
    <cellStyle name="Normal 10 2 4 3 2 2" xfId="2747"/>
    <cellStyle name="Normal 10 2 4 3 2 2 2" xfId="2748"/>
    <cellStyle name="Normal 10 2 4 3 2 2 3" xfId="2749"/>
    <cellStyle name="Normal 10 2 4 3 2 2_CS Indicators" xfId="2750"/>
    <cellStyle name="Normal 10 2 4 3 2 3" xfId="2751"/>
    <cellStyle name="Normal 10 2 4 3 2 4" xfId="2752"/>
    <cellStyle name="Normal 10 2 4 3 2_CS Indicators" xfId="2753"/>
    <cellStyle name="Normal 10 2 4 3 3" xfId="2754"/>
    <cellStyle name="Normal 10 2 4 3 3 2" xfId="2755"/>
    <cellStyle name="Normal 10 2 4 3 3 3" xfId="2756"/>
    <cellStyle name="Normal 10 2 4 3 3_CS Indicators" xfId="2757"/>
    <cellStyle name="Normal 10 2 4 3 4" xfId="2758"/>
    <cellStyle name="Normal 10 2 4 3 5" xfId="2759"/>
    <cellStyle name="Normal 10 2 4 3_CS Indicators" xfId="2760"/>
    <cellStyle name="Normal 10 2 4 4" xfId="2761"/>
    <cellStyle name="Normal 10 2 4 4 2" xfId="2762"/>
    <cellStyle name="Normal 10 2 4 4 2 2" xfId="2763"/>
    <cellStyle name="Normal 10 2 4 4 2 3" xfId="2764"/>
    <cellStyle name="Normal 10 2 4 4 2_CS Indicators" xfId="2765"/>
    <cellStyle name="Normal 10 2 4 4 3" xfId="2766"/>
    <cellStyle name="Normal 10 2 4 4 4" xfId="2767"/>
    <cellStyle name="Normal 10 2 4 4_CS Indicators" xfId="2768"/>
    <cellStyle name="Normal 10 2 4 5" xfId="2769"/>
    <cellStyle name="Normal 10 2 4 5 2" xfId="2770"/>
    <cellStyle name="Normal 10 2 4 5 3" xfId="2771"/>
    <cellStyle name="Normal 10 2 4 5_CS Indicators" xfId="2772"/>
    <cellStyle name="Normal 10 2 4 6" xfId="2773"/>
    <cellStyle name="Normal 10 2 4 7" xfId="2774"/>
    <cellStyle name="Normal 10 2 4_CS Indicators" xfId="2775"/>
    <cellStyle name="Normal 10 2 5" xfId="2776"/>
    <cellStyle name="Normal 10 2 5 2" xfId="2777"/>
    <cellStyle name="Normal 10 2 5 2 2" xfId="2778"/>
    <cellStyle name="Normal 10 2 5 2 2 2" xfId="2779"/>
    <cellStyle name="Normal 10 2 5 2 2 2 2" xfId="2780"/>
    <cellStyle name="Normal 10 2 5 2 2 2 3" xfId="2781"/>
    <cellStyle name="Normal 10 2 5 2 2 2_CS Indicators" xfId="2782"/>
    <cellStyle name="Normal 10 2 5 2 2 3" xfId="2783"/>
    <cellStyle name="Normal 10 2 5 2 2 4" xfId="2784"/>
    <cellStyle name="Normal 10 2 5 2 2_CS Indicators" xfId="2785"/>
    <cellStyle name="Normal 10 2 5 2 3" xfId="2786"/>
    <cellStyle name="Normal 10 2 5 2 3 2" xfId="2787"/>
    <cellStyle name="Normal 10 2 5 2 3 3" xfId="2788"/>
    <cellStyle name="Normal 10 2 5 2 3_CS Indicators" xfId="2789"/>
    <cellStyle name="Normal 10 2 5 2 4" xfId="2790"/>
    <cellStyle name="Normal 10 2 5 2 5" xfId="2791"/>
    <cellStyle name="Normal 10 2 5 2_CS Indicators" xfId="2792"/>
    <cellStyle name="Normal 10 2 5 3" xfId="2793"/>
    <cellStyle name="Normal 10 2 5 3 2" xfId="2794"/>
    <cellStyle name="Normal 10 2 5 3 2 2" xfId="2795"/>
    <cellStyle name="Normal 10 2 5 3 2 3" xfId="2796"/>
    <cellStyle name="Normal 10 2 5 3 2_CS Indicators" xfId="2797"/>
    <cellStyle name="Normal 10 2 5 3 3" xfId="2798"/>
    <cellStyle name="Normal 10 2 5 3 4" xfId="2799"/>
    <cellStyle name="Normal 10 2 5 3_CS Indicators" xfId="2800"/>
    <cellStyle name="Normal 10 2 5 4" xfId="2801"/>
    <cellStyle name="Normal 10 2 5 4 2" xfId="2802"/>
    <cellStyle name="Normal 10 2 5 4 3" xfId="2803"/>
    <cellStyle name="Normal 10 2 5 4_CS Indicators" xfId="2804"/>
    <cellStyle name="Normal 10 2 5 5" xfId="2805"/>
    <cellStyle name="Normal 10 2 5 6" xfId="2806"/>
    <cellStyle name="Normal 10 2 5_CS Indicators" xfId="2807"/>
    <cellStyle name="Normal 10 2 6" xfId="2808"/>
    <cellStyle name="Normal 10 2 6 2" xfId="2809"/>
    <cellStyle name="Normal 10 2 6 2 2" xfId="2810"/>
    <cellStyle name="Normal 10 2 6 2 2 2" xfId="2811"/>
    <cellStyle name="Normal 10 2 6 2 2 3" xfId="2812"/>
    <cellStyle name="Normal 10 2 6 2 2_CS Indicators" xfId="2813"/>
    <cellStyle name="Normal 10 2 6 2 3" xfId="2814"/>
    <cellStyle name="Normal 10 2 6 2 4" xfId="2815"/>
    <cellStyle name="Normal 10 2 6 2_CS Indicators" xfId="2816"/>
    <cellStyle name="Normal 10 2 6 3" xfId="2817"/>
    <cellStyle name="Normal 10 2 6 3 2" xfId="2818"/>
    <cellStyle name="Normal 10 2 6 3 3" xfId="2819"/>
    <cellStyle name="Normal 10 2 6 3_CS Indicators" xfId="2820"/>
    <cellStyle name="Normal 10 2 6 4" xfId="2821"/>
    <cellStyle name="Normal 10 2 6 5" xfId="2822"/>
    <cellStyle name="Normal 10 2 6_CS Indicators" xfId="2823"/>
    <cellStyle name="Normal 10 2 7" xfId="2824"/>
    <cellStyle name="Normal 10 2 7 2" xfId="2825"/>
    <cellStyle name="Normal 10 2 7 2 2" xfId="2826"/>
    <cellStyle name="Normal 10 2 7 2 3" xfId="2827"/>
    <cellStyle name="Normal 10 2 7 2_CS Indicators" xfId="2828"/>
    <cellStyle name="Normal 10 2 7 3" xfId="2829"/>
    <cellStyle name="Normal 10 2 7 4" xfId="2830"/>
    <cellStyle name="Normal 10 2 7_CS Indicators" xfId="2831"/>
    <cellStyle name="Normal 10 2 8" xfId="2832"/>
    <cellStyle name="Normal 10 2 8 2" xfId="2833"/>
    <cellStyle name="Normal 10 2 8 3" xfId="2834"/>
    <cellStyle name="Normal 10 2 8_CS Indicators" xfId="2835"/>
    <cellStyle name="Normal 10 2 9" xfId="2836"/>
    <cellStyle name="Normal 10 2 9 2" xfId="2837"/>
    <cellStyle name="Normal 10 2 9 3" xfId="2838"/>
    <cellStyle name="Normal 10 2_CS Indicators" xfId="2839"/>
    <cellStyle name="Normal 10 3" xfId="2840"/>
    <cellStyle name="Normal 10 3 2" xfId="2841"/>
    <cellStyle name="Normal 10 4" xfId="2842"/>
    <cellStyle name="Normal 10 5" xfId="2843"/>
    <cellStyle name="Normal 10 5 2" xfId="2844"/>
    <cellStyle name="Normal 10 5 3" xfId="2845"/>
    <cellStyle name="Normal 10 5 3 2" xfId="2846"/>
    <cellStyle name="Normal 10 5 3 2 2" xfId="2847"/>
    <cellStyle name="Normal 10 5 3 2 2 2" xfId="2848"/>
    <cellStyle name="Normal 10 5 3 2 2 2 2" xfId="2849"/>
    <cellStyle name="Normal 10 5 3 2 2 2 3" xfId="2850"/>
    <cellStyle name="Normal 10 5 3 2 2 2_CS Indicators" xfId="2851"/>
    <cellStyle name="Normal 10 5 3 2 2 3" xfId="2852"/>
    <cellStyle name="Normal 10 5 3 2 2 4" xfId="2853"/>
    <cellStyle name="Normal 10 5 3 2 2_CS Indicators" xfId="2854"/>
    <cellStyle name="Normal 10 5 3 2 3" xfId="2855"/>
    <cellStyle name="Normal 10 5 3 2 3 2" xfId="2856"/>
    <cellStyle name="Normal 10 5 3 2 3 3" xfId="2857"/>
    <cellStyle name="Normal 10 5 3 2 3_CS Indicators" xfId="2858"/>
    <cellStyle name="Normal 10 5 3 2 4" xfId="2859"/>
    <cellStyle name="Normal 10 5 3 2 5" xfId="2860"/>
    <cellStyle name="Normal 10 5 3 2_CS Indicators" xfId="2861"/>
    <cellStyle name="Normal 10 5 3 3" xfId="2862"/>
    <cellStyle name="Normal 10 5 3 3 2" xfId="2863"/>
    <cellStyle name="Normal 10 5 3 3 2 2" xfId="2864"/>
    <cellStyle name="Normal 10 5 3 3 2 3" xfId="2865"/>
    <cellStyle name="Normal 10 5 3 3 2_CS Indicators" xfId="2866"/>
    <cellStyle name="Normal 10 5 3 3 3" xfId="2867"/>
    <cellStyle name="Normal 10 5 3 3 4" xfId="2868"/>
    <cellStyle name="Normal 10 5 3 3_CS Indicators" xfId="2869"/>
    <cellStyle name="Normal 10 5 3 4" xfId="2870"/>
    <cellStyle name="Normal 10 5 3 4 2" xfId="2871"/>
    <cellStyle name="Normal 10 5 3 4 3" xfId="2872"/>
    <cellStyle name="Normal 10 5 3 4_CS Indicators" xfId="2873"/>
    <cellStyle name="Normal 10 5 3 5" xfId="2874"/>
    <cellStyle name="Normal 10 5 3 6" xfId="2875"/>
    <cellStyle name="Normal 10 5 3_CS Indicators" xfId="2876"/>
    <cellStyle name="Normal 10 5 4" xfId="2877"/>
    <cellStyle name="Normal 10 5 4 2" xfId="2878"/>
    <cellStyle name="Normal 10 5 4 2 2" xfId="2879"/>
    <cellStyle name="Normal 10 5 4 2 2 2" xfId="2880"/>
    <cellStyle name="Normal 10 5 4 2 2 3" xfId="2881"/>
    <cellStyle name="Normal 10 5 4 2 2_CS Indicators" xfId="2882"/>
    <cellStyle name="Normal 10 5 4 2 3" xfId="2883"/>
    <cellStyle name="Normal 10 5 4 2 4" xfId="2884"/>
    <cellStyle name="Normal 10 5 4 2_CS Indicators" xfId="2885"/>
    <cellStyle name="Normal 10 5 4 3" xfId="2886"/>
    <cellStyle name="Normal 10 5 4 3 2" xfId="2887"/>
    <cellStyle name="Normal 10 5 4 3 3" xfId="2888"/>
    <cellStyle name="Normal 10 5 4 3_CS Indicators" xfId="2889"/>
    <cellStyle name="Normal 10 5 4 4" xfId="2890"/>
    <cellStyle name="Normal 10 5 4 5" xfId="2891"/>
    <cellStyle name="Normal 10 5 4_CS Indicators" xfId="2892"/>
    <cellStyle name="Normal 10 5 5" xfId="2893"/>
    <cellStyle name="Normal 10 5 5 2" xfId="2894"/>
    <cellStyle name="Normal 10 5 5 2 2" xfId="2895"/>
    <cellStyle name="Normal 10 5 5 2 3" xfId="2896"/>
    <cellStyle name="Normal 10 5 5 2_CS Indicators" xfId="2897"/>
    <cellStyle name="Normal 10 5 5 3" xfId="2898"/>
    <cellStyle name="Normal 10 5 5 4" xfId="2899"/>
    <cellStyle name="Normal 10 5 5_CS Indicators" xfId="2900"/>
    <cellStyle name="Normal 10 5 6" xfId="2901"/>
    <cellStyle name="Normal 10 5 6 2" xfId="2902"/>
    <cellStyle name="Normal 10 5 6 3" xfId="2903"/>
    <cellStyle name="Normal 10 5 6_CS Indicators" xfId="2904"/>
    <cellStyle name="Normal 10 5 7" xfId="2905"/>
    <cellStyle name="Normal 10 5 8" xfId="2906"/>
    <cellStyle name="Normal 10 5_CS Indicators" xfId="2907"/>
    <cellStyle name="Normal 10 6" xfId="2908"/>
    <cellStyle name="Normal 10 6 2" xfId="2909"/>
    <cellStyle name="Normal 10 6 2 2" xfId="2910"/>
    <cellStyle name="Normal 10 6 2 2 2" xfId="2911"/>
    <cellStyle name="Normal 10 6 2 2 2 2" xfId="2912"/>
    <cellStyle name="Normal 10 6 2 2 2 2 2" xfId="2913"/>
    <cellStyle name="Normal 10 6 2 2 2 2 3" xfId="2914"/>
    <cellStyle name="Normal 10 6 2 2 2 2_CS Indicators" xfId="2915"/>
    <cellStyle name="Normal 10 6 2 2 2 3" xfId="2916"/>
    <cellStyle name="Normal 10 6 2 2 2 4" xfId="2917"/>
    <cellStyle name="Normal 10 6 2 2 2_CS Indicators" xfId="2918"/>
    <cellStyle name="Normal 10 6 2 2 3" xfId="2919"/>
    <cellStyle name="Normal 10 6 2 2 3 2" xfId="2920"/>
    <cellStyle name="Normal 10 6 2 2 3 3" xfId="2921"/>
    <cellStyle name="Normal 10 6 2 2 3_CS Indicators" xfId="2922"/>
    <cellStyle name="Normal 10 6 2 2 4" xfId="2923"/>
    <cellStyle name="Normal 10 6 2 2 5" xfId="2924"/>
    <cellStyle name="Normal 10 6 2 2_CS Indicators" xfId="2925"/>
    <cellStyle name="Normal 10 6 2 3" xfId="2926"/>
    <cellStyle name="Normal 10 6 2 3 2" xfId="2927"/>
    <cellStyle name="Normal 10 6 2 3 2 2" xfId="2928"/>
    <cellStyle name="Normal 10 6 2 3 2 3" xfId="2929"/>
    <cellStyle name="Normal 10 6 2 3 2_CS Indicators" xfId="2930"/>
    <cellStyle name="Normal 10 6 2 3 3" xfId="2931"/>
    <cellStyle name="Normal 10 6 2 3 4" xfId="2932"/>
    <cellStyle name="Normal 10 6 2 3_CS Indicators" xfId="2933"/>
    <cellStyle name="Normal 10 6 2 4" xfId="2934"/>
    <cellStyle name="Normal 10 6 2 4 2" xfId="2935"/>
    <cellStyle name="Normal 10 6 2 4 3" xfId="2936"/>
    <cellStyle name="Normal 10 6 2 4_CS Indicators" xfId="2937"/>
    <cellStyle name="Normal 10 6 2 5" xfId="2938"/>
    <cellStyle name="Normal 10 6 2 6" xfId="2939"/>
    <cellStyle name="Normal 10 6 2_CS Indicators" xfId="2940"/>
    <cellStyle name="Normal 10 6 3" xfId="2941"/>
    <cellStyle name="Normal 10 6 3 2" xfId="2942"/>
    <cellStyle name="Normal 10 6 3 2 2" xfId="2943"/>
    <cellStyle name="Normal 10 6 3 2 2 2" xfId="2944"/>
    <cellStyle name="Normal 10 6 3 2 2 3" xfId="2945"/>
    <cellStyle name="Normal 10 6 3 2 2_CS Indicators" xfId="2946"/>
    <cellStyle name="Normal 10 6 3 2 3" xfId="2947"/>
    <cellStyle name="Normal 10 6 3 2 4" xfId="2948"/>
    <cellStyle name="Normal 10 6 3 2_CS Indicators" xfId="2949"/>
    <cellStyle name="Normal 10 6 3 3" xfId="2950"/>
    <cellStyle name="Normal 10 6 3 3 2" xfId="2951"/>
    <cellStyle name="Normal 10 6 3 3 3" xfId="2952"/>
    <cellStyle name="Normal 10 6 3 3_CS Indicators" xfId="2953"/>
    <cellStyle name="Normal 10 6 3 4" xfId="2954"/>
    <cellStyle name="Normal 10 6 3 5" xfId="2955"/>
    <cellStyle name="Normal 10 6 3_CS Indicators" xfId="2956"/>
    <cellStyle name="Normal 10 6 4" xfId="2957"/>
    <cellStyle name="Normal 10 6 4 2" xfId="2958"/>
    <cellStyle name="Normal 10 6 4 2 2" xfId="2959"/>
    <cellStyle name="Normal 10 6 4 2 3" xfId="2960"/>
    <cellStyle name="Normal 10 6 4 2_CS Indicators" xfId="2961"/>
    <cellStyle name="Normal 10 6 4 3" xfId="2962"/>
    <cellStyle name="Normal 10 6 4 4" xfId="2963"/>
    <cellStyle name="Normal 10 6 4_CS Indicators" xfId="2964"/>
    <cellStyle name="Normal 10 6 5" xfId="2965"/>
    <cellStyle name="Normal 10 6 5 2" xfId="2966"/>
    <cellStyle name="Normal 10 6 5 3" xfId="2967"/>
    <cellStyle name="Normal 10 6 5_CS Indicators" xfId="2968"/>
    <cellStyle name="Normal 10 6 6" xfId="2969"/>
    <cellStyle name="Normal 10 6 7" xfId="2970"/>
    <cellStyle name="Normal 10 6_CS Indicators" xfId="2971"/>
    <cellStyle name="Normal 10 7" xfId="2972"/>
    <cellStyle name="Normal 10 7 2" xfId="2973"/>
    <cellStyle name="Normal 10 7 2 2" xfId="2974"/>
    <cellStyle name="Normal 10 7 2 2 2" xfId="2975"/>
    <cellStyle name="Normal 10 7 2 2 2 2" xfId="2976"/>
    <cellStyle name="Normal 10 7 2 2 2 2 2" xfId="2977"/>
    <cellStyle name="Normal 10 7 2 2 2 2 3" xfId="2978"/>
    <cellStyle name="Normal 10 7 2 2 2 2_CS Indicators" xfId="2979"/>
    <cellStyle name="Normal 10 7 2 2 2 3" xfId="2980"/>
    <cellStyle name="Normal 10 7 2 2 2 4" xfId="2981"/>
    <cellStyle name="Normal 10 7 2 2 2_CS Indicators" xfId="2982"/>
    <cellStyle name="Normal 10 7 2 2 3" xfId="2983"/>
    <cellStyle name="Normal 10 7 2 2 3 2" xfId="2984"/>
    <cellStyle name="Normal 10 7 2 2 3 3" xfId="2985"/>
    <cellStyle name="Normal 10 7 2 2 3_CS Indicators" xfId="2986"/>
    <cellStyle name="Normal 10 7 2 2 4" xfId="2987"/>
    <cellStyle name="Normal 10 7 2 2 5" xfId="2988"/>
    <cellStyle name="Normal 10 7 2 2_CS Indicators" xfId="2989"/>
    <cellStyle name="Normal 10 7 2 3" xfId="2990"/>
    <cellStyle name="Normal 10 7 2 3 2" xfId="2991"/>
    <cellStyle name="Normal 10 7 2 3 2 2" xfId="2992"/>
    <cellStyle name="Normal 10 7 2 3 2 3" xfId="2993"/>
    <cellStyle name="Normal 10 7 2 3 2_CS Indicators" xfId="2994"/>
    <cellStyle name="Normal 10 7 2 3 3" xfId="2995"/>
    <cellStyle name="Normal 10 7 2 3 4" xfId="2996"/>
    <cellStyle name="Normal 10 7 2 3_CS Indicators" xfId="2997"/>
    <cellStyle name="Normal 10 7 2 4" xfId="2998"/>
    <cellStyle name="Normal 10 7 2 4 2" xfId="2999"/>
    <cellStyle name="Normal 10 7 2 4 3" xfId="3000"/>
    <cellStyle name="Normal 10 7 2 4_CS Indicators" xfId="3001"/>
    <cellStyle name="Normal 10 7 2 5" xfId="3002"/>
    <cellStyle name="Normal 10 7 2 6" xfId="3003"/>
    <cellStyle name="Normal 10 7 2_CS Indicators" xfId="3004"/>
    <cellStyle name="Normal 10 7 3" xfId="3005"/>
    <cellStyle name="Normal 10 7 3 2" xfId="3006"/>
    <cellStyle name="Normal 10 7 3 2 2" xfId="3007"/>
    <cellStyle name="Normal 10 7 3 2 2 2" xfId="3008"/>
    <cellStyle name="Normal 10 7 3 2 2 3" xfId="3009"/>
    <cellStyle name="Normal 10 7 3 2 2_CS Indicators" xfId="3010"/>
    <cellStyle name="Normal 10 7 3 2 3" xfId="3011"/>
    <cellStyle name="Normal 10 7 3 2 4" xfId="3012"/>
    <cellStyle name="Normal 10 7 3 2_CS Indicators" xfId="3013"/>
    <cellStyle name="Normal 10 7 3 3" xfId="3014"/>
    <cellStyle name="Normal 10 7 3 3 2" xfId="3015"/>
    <cellStyle name="Normal 10 7 3 3 3" xfId="3016"/>
    <cellStyle name="Normal 10 7 3 3_CS Indicators" xfId="3017"/>
    <cellStyle name="Normal 10 7 3 4" xfId="3018"/>
    <cellStyle name="Normal 10 7 3 5" xfId="3019"/>
    <cellStyle name="Normal 10 7 3_CS Indicators" xfId="3020"/>
    <cellStyle name="Normal 10 7 4" xfId="3021"/>
    <cellStyle name="Normal 10 7 4 2" xfId="3022"/>
    <cellStyle name="Normal 10 7 4 2 2" xfId="3023"/>
    <cellStyle name="Normal 10 7 4 2 3" xfId="3024"/>
    <cellStyle name="Normal 10 7 4 2_CS Indicators" xfId="3025"/>
    <cellStyle name="Normal 10 7 4 3" xfId="3026"/>
    <cellStyle name="Normal 10 7 4 4" xfId="3027"/>
    <cellStyle name="Normal 10 7 4_CS Indicators" xfId="3028"/>
    <cellStyle name="Normal 10 7 5" xfId="3029"/>
    <cellStyle name="Normal 10 7 5 2" xfId="3030"/>
    <cellStyle name="Normal 10 7 5 3" xfId="3031"/>
    <cellStyle name="Normal 10 7 5_CS Indicators" xfId="3032"/>
    <cellStyle name="Normal 10 7 6" xfId="3033"/>
    <cellStyle name="Normal 10 7 7" xfId="3034"/>
    <cellStyle name="Normal 10 7_CS Indicators" xfId="3035"/>
    <cellStyle name="Normal 10 8" xfId="3036"/>
    <cellStyle name="Normal 10 8 2" xfId="3037"/>
    <cellStyle name="Normal 10 8 2 2" xfId="3038"/>
    <cellStyle name="Normal 10 8 2 2 2" xfId="3039"/>
    <cellStyle name="Normal 10 8 2 2 2 2" xfId="3040"/>
    <cellStyle name="Normal 10 8 2 2 2 3" xfId="3041"/>
    <cellStyle name="Normal 10 8 2 2 2_CS Indicators" xfId="3042"/>
    <cellStyle name="Normal 10 8 2 2 3" xfId="3043"/>
    <cellStyle name="Normal 10 8 2 2 4" xfId="3044"/>
    <cellStyle name="Normal 10 8 2 2_CS Indicators" xfId="3045"/>
    <cellStyle name="Normal 10 8 2 3" xfId="3046"/>
    <cellStyle name="Normal 10 8 2 3 2" xfId="3047"/>
    <cellStyle name="Normal 10 8 2 3 3" xfId="3048"/>
    <cellStyle name="Normal 10 8 2 3_CS Indicators" xfId="3049"/>
    <cellStyle name="Normal 10 8 2 4" xfId="3050"/>
    <cellStyle name="Normal 10 8 2 5" xfId="3051"/>
    <cellStyle name="Normal 10 8 2_CS Indicators" xfId="3052"/>
    <cellStyle name="Normal 10 8 3" xfId="3053"/>
    <cellStyle name="Normal 10 8 3 2" xfId="3054"/>
    <cellStyle name="Normal 10 8 3 2 2" xfId="3055"/>
    <cellStyle name="Normal 10 8 3 2 3" xfId="3056"/>
    <cellStyle name="Normal 10 8 3 2_CS Indicators" xfId="3057"/>
    <cellStyle name="Normal 10 8 3 3" xfId="3058"/>
    <cellStyle name="Normal 10 8 3 4" xfId="3059"/>
    <cellStyle name="Normal 10 8 3_CS Indicators" xfId="3060"/>
    <cellStyle name="Normal 10 8 4" xfId="3061"/>
    <cellStyle name="Normal 10 8 4 2" xfId="3062"/>
    <cellStyle name="Normal 10 8 4 3" xfId="3063"/>
    <cellStyle name="Normal 10 8 4_CS Indicators" xfId="3064"/>
    <cellStyle name="Normal 10 8 5" xfId="3065"/>
    <cellStyle name="Normal 10 8 6" xfId="3066"/>
    <cellStyle name="Normal 10 8_CS Indicators" xfId="3067"/>
    <cellStyle name="Normal 10 9" xfId="3068"/>
    <cellStyle name="Normal 10 9 2" xfId="3069"/>
    <cellStyle name="Normal 10 9 2 2" xfId="3070"/>
    <cellStyle name="Normal 10 9 2 2 2" xfId="3071"/>
    <cellStyle name="Normal 10 9 2 2 3" xfId="3072"/>
    <cellStyle name="Normal 10 9 2 2_CS Indicators" xfId="3073"/>
    <cellStyle name="Normal 10 9 2 3" xfId="3074"/>
    <cellStyle name="Normal 10 9 2 4" xfId="3075"/>
    <cellStyle name="Normal 10 9 2_CS Indicators" xfId="3076"/>
    <cellStyle name="Normal 10 9 3" xfId="3077"/>
    <cellStyle name="Normal 10 9 3 2" xfId="3078"/>
    <cellStyle name="Normal 10 9 3 3" xfId="3079"/>
    <cellStyle name="Normal 10 9 3_CS Indicators" xfId="3080"/>
    <cellStyle name="Normal 10 9 4" xfId="3081"/>
    <cellStyle name="Normal 10 9 5" xfId="3082"/>
    <cellStyle name="Normal 10 9_CS Indicators" xfId="3083"/>
    <cellStyle name="Normal 10_DSAT Topic" xfId="3084"/>
    <cellStyle name="Normal 100" xfId="3085"/>
    <cellStyle name="Normal 101" xfId="3086"/>
    <cellStyle name="Normal 102" xfId="3087"/>
    <cellStyle name="Normal 103" xfId="3088"/>
    <cellStyle name="Normal 104" xfId="3089"/>
    <cellStyle name="Normal 105" xfId="3090"/>
    <cellStyle name="Normal 106" xfId="3091"/>
    <cellStyle name="Normal 107" xfId="3092"/>
    <cellStyle name="Normal 108" xfId="3093"/>
    <cellStyle name="Normal 108 2" xfId="3094"/>
    <cellStyle name="Normal 108 3" xfId="3095"/>
    <cellStyle name="Normal 109" xfId="3096"/>
    <cellStyle name="Normal 109 2" xfId="3097"/>
    <cellStyle name="Normal 109 3" xfId="3098"/>
    <cellStyle name="Normal 11" xfId="59"/>
    <cellStyle name="Normal 11 2" xfId="60"/>
    <cellStyle name="Normal 11 2 2" xfId="3099"/>
    <cellStyle name="Normal 11 2 2 2" xfId="3100"/>
    <cellStyle name="Normal 11 2 2 3" xfId="3101"/>
    <cellStyle name="Normal 11 2 3" xfId="3102"/>
    <cellStyle name="Normal 11 2 3 2" xfId="3103"/>
    <cellStyle name="Normal 11 2 4" xfId="3104"/>
    <cellStyle name="Normal 11 2 5" xfId="3105"/>
    <cellStyle name="Normal 11 2_CS Indicators" xfId="3106"/>
    <cellStyle name="Normal 11 3" xfId="3107"/>
    <cellStyle name="Normal 11 4" xfId="3108"/>
    <cellStyle name="Normal 11 4 2" xfId="3109"/>
    <cellStyle name="Normal 11 4 2 2" xfId="3110"/>
    <cellStyle name="Normal 11 4 2 3" xfId="3111"/>
    <cellStyle name="Normal 11 5" xfId="3112"/>
    <cellStyle name="Normal 11 5 2" xfId="3113"/>
    <cellStyle name="Normal 11 5 3" xfId="3114"/>
    <cellStyle name="Normal 11_DSAT Topic" xfId="3115"/>
    <cellStyle name="Normal 110" xfId="3116"/>
    <cellStyle name="Normal 110 2" xfId="3117"/>
    <cellStyle name="Normal 110 3" xfId="3118"/>
    <cellStyle name="Normal 111" xfId="3119"/>
    <cellStyle name="Normal 112" xfId="3120"/>
    <cellStyle name="Normal 113" xfId="3121"/>
    <cellStyle name="Normal 114" xfId="3122"/>
    <cellStyle name="Normal 115" xfId="3123"/>
    <cellStyle name="Normal 116" xfId="3124"/>
    <cellStyle name="Normal 117" xfId="3125"/>
    <cellStyle name="Normal 118" xfId="3126"/>
    <cellStyle name="Normal 119" xfId="3127"/>
    <cellStyle name="Normal 12" xfId="61"/>
    <cellStyle name="Normal 12 2" xfId="3128"/>
    <cellStyle name="Normal 12 2 2" xfId="3129"/>
    <cellStyle name="Normal 12 2 2 2" xfId="3130"/>
    <cellStyle name="Normal 12 2 2 3" xfId="3131"/>
    <cellStyle name="Normal 12 2 3" xfId="3132"/>
    <cellStyle name="Normal 12 2 3 2" xfId="3133"/>
    <cellStyle name="Normal 12 2 4" xfId="3134"/>
    <cellStyle name="Normal 12 2 5" xfId="3135"/>
    <cellStyle name="Normal 12 2_CS Indicators" xfId="3136"/>
    <cellStyle name="Normal 12 3" xfId="3137"/>
    <cellStyle name="Normal 12_DSAT Topic" xfId="3138"/>
    <cellStyle name="Normal 120" xfId="3139"/>
    <cellStyle name="Normal 120 2" xfId="3140"/>
    <cellStyle name="Normal 120 3" xfId="3141"/>
    <cellStyle name="Normal 121" xfId="3142"/>
    <cellStyle name="Normal 121 2" xfId="3143"/>
    <cellStyle name="Normal 121 3" xfId="3144"/>
    <cellStyle name="Normal 122" xfId="3145"/>
    <cellStyle name="Normal 123" xfId="3146"/>
    <cellStyle name="Normal 124" xfId="3147"/>
    <cellStyle name="Normal 125" xfId="3148"/>
    <cellStyle name="Normal 126" xfId="3149"/>
    <cellStyle name="Normal 127" xfId="3150"/>
    <cellStyle name="Normal 128" xfId="3151"/>
    <cellStyle name="Normal 129" xfId="3152"/>
    <cellStyle name="Normal 13" xfId="62"/>
    <cellStyle name="Normal 13 2" xfId="3153"/>
    <cellStyle name="Normal 13 3" xfId="3154"/>
    <cellStyle name="Normal 13 3 2" xfId="3155"/>
    <cellStyle name="Normal 13 3 2 2" xfId="3156"/>
    <cellStyle name="Normal 13 3 2 3" xfId="3157"/>
    <cellStyle name="Normal 13 3 3" xfId="3158"/>
    <cellStyle name="Normal 13 3 3 2" xfId="3159"/>
    <cellStyle name="Normal 13 3 4" xfId="3160"/>
    <cellStyle name="Normal 13 3 5" xfId="3161"/>
    <cellStyle name="Normal 13 3_CS Indicators" xfId="3162"/>
    <cellStyle name="Normal 130" xfId="3163"/>
    <cellStyle name="Normal 131" xfId="3164"/>
    <cellStyle name="Normal 132" xfId="3165"/>
    <cellStyle name="Normal 133" xfId="3166"/>
    <cellStyle name="Normal 134" xfId="3167"/>
    <cellStyle name="Normal 135" xfId="3168"/>
    <cellStyle name="Normal 136" xfId="3169"/>
    <cellStyle name="Normal 137" xfId="3170"/>
    <cellStyle name="Normal 138" xfId="3171"/>
    <cellStyle name="Normal 139" xfId="3172"/>
    <cellStyle name="Normal 14" xfId="63"/>
    <cellStyle name="Normal 14 2" xfId="3173"/>
    <cellStyle name="Normal 14 2 2" xfId="3174"/>
    <cellStyle name="Normal 14 2 2 2" xfId="3175"/>
    <cellStyle name="Normal 14 2 2 3" xfId="3176"/>
    <cellStyle name="Normal 14 2 3" xfId="3177"/>
    <cellStyle name="Normal 14 2 3 2" xfId="3178"/>
    <cellStyle name="Normal 14 2 4" xfId="3179"/>
    <cellStyle name="Normal 14 2 5" xfId="3180"/>
    <cellStyle name="Normal 14 2_CS Indicators" xfId="3181"/>
    <cellStyle name="Normal 14 3" xfId="3182"/>
    <cellStyle name="Normal 14_DSAT Topic" xfId="3183"/>
    <cellStyle name="Normal 140" xfId="3184"/>
    <cellStyle name="Normal 141" xfId="3185"/>
    <cellStyle name="Normal 142" xfId="3186"/>
    <cellStyle name="Normal 142 2" xfId="3187"/>
    <cellStyle name="Normal 142 3" xfId="3188"/>
    <cellStyle name="Normal 143" xfId="3189"/>
    <cellStyle name="Normal 144" xfId="3190"/>
    <cellStyle name="Normal 145" xfId="3191"/>
    <cellStyle name="Normal 146" xfId="3192"/>
    <cellStyle name="Normal 147" xfId="3193"/>
    <cellStyle name="Normal 148" xfId="3194"/>
    <cellStyle name="Normal 149" xfId="3195"/>
    <cellStyle name="Normal 15" xfId="3196"/>
    <cellStyle name="Normal 15 2" xfId="3197"/>
    <cellStyle name="Normal 15 2 2" xfId="3198"/>
    <cellStyle name="Normal 15 2 3" xfId="3199"/>
    <cellStyle name="Normal 15 3" xfId="3200"/>
    <cellStyle name="Normal 15 3 2" xfId="3201"/>
    <cellStyle name="Normal 15 3 3" xfId="3202"/>
    <cellStyle name="Normal 15 4" xfId="3203"/>
    <cellStyle name="Normal 15 5" xfId="3204"/>
    <cellStyle name="Normal 15_CS Indicators" xfId="3205"/>
    <cellStyle name="Normal 150" xfId="3206"/>
    <cellStyle name="Normal 151" xfId="3207"/>
    <cellStyle name="Normal 152" xfId="3208"/>
    <cellStyle name="Normal 153" xfId="3209"/>
    <cellStyle name="Normal 154" xfId="3210"/>
    <cellStyle name="Normal 155" xfId="3211"/>
    <cellStyle name="Normal 156" xfId="335"/>
    <cellStyle name="Normal 156 2" xfId="7791"/>
    <cellStyle name="Normal 157" xfId="3212"/>
    <cellStyle name="Normal 158" xfId="3213"/>
    <cellStyle name="Normal 159" xfId="7766"/>
    <cellStyle name="Normal 159 2" xfId="7787"/>
    <cellStyle name="Normal 16" xfId="3214"/>
    <cellStyle name="Normal 16 2" xfId="3215"/>
    <cellStyle name="Normal 16 2 2" xfId="3216"/>
    <cellStyle name="Normal 16 2 3" xfId="3217"/>
    <cellStyle name="Normal 16 3" xfId="3218"/>
    <cellStyle name="Normal 16 3 2" xfId="3219"/>
    <cellStyle name="Normal 16 3 3" xfId="3220"/>
    <cellStyle name="Normal 16 4" xfId="3221"/>
    <cellStyle name="Normal 16 5" xfId="3222"/>
    <cellStyle name="Normal 16_CS Indicators" xfId="3223"/>
    <cellStyle name="Normal 160" xfId="7784"/>
    <cellStyle name="Normal 161" xfId="7793"/>
    <cellStyle name="Normal 162" xfId="7820"/>
    <cellStyle name="Normal 17" xfId="3224"/>
    <cellStyle name="Normal 17 2" xfId="3225"/>
    <cellStyle name="Normal 17 2 2" xfId="3226"/>
    <cellStyle name="Normal 17 2 3" xfId="3227"/>
    <cellStyle name="Normal 17 3" xfId="3228"/>
    <cellStyle name="Normal 17 3 2" xfId="3229"/>
    <cellStyle name="Normal 17 4" xfId="3230"/>
    <cellStyle name="Normal 17 5" xfId="3231"/>
    <cellStyle name="Normal 17_CS Indicators" xfId="3232"/>
    <cellStyle name="Normal 18" xfId="3233"/>
    <cellStyle name="Normal 18 2" xfId="3234"/>
    <cellStyle name="Normal 18 2 10" xfId="3235"/>
    <cellStyle name="Normal 18 2 11" xfId="3236"/>
    <cellStyle name="Normal 18 2 12" xfId="3237"/>
    <cellStyle name="Normal 18 2 2" xfId="3238"/>
    <cellStyle name="Normal 18 2 2 2" xfId="3239"/>
    <cellStyle name="Normal 18 2 2 2 2" xfId="3240"/>
    <cellStyle name="Normal 18 2 2 2 2 2" xfId="3241"/>
    <cellStyle name="Normal 18 2 2 2 2 2 2" xfId="3242"/>
    <cellStyle name="Normal 18 2 2 2 2 2 2 2" xfId="3243"/>
    <cellStyle name="Normal 18 2 2 2 2 2 2 3" xfId="3244"/>
    <cellStyle name="Normal 18 2 2 2 2 2 2_CS Indicators" xfId="3245"/>
    <cellStyle name="Normal 18 2 2 2 2 2 3" xfId="3246"/>
    <cellStyle name="Normal 18 2 2 2 2 2 4" xfId="3247"/>
    <cellStyle name="Normal 18 2 2 2 2 2_CS Indicators" xfId="3248"/>
    <cellStyle name="Normal 18 2 2 2 2 3" xfId="3249"/>
    <cellStyle name="Normal 18 2 2 2 2 3 2" xfId="3250"/>
    <cellStyle name="Normal 18 2 2 2 2 3 3" xfId="3251"/>
    <cellStyle name="Normal 18 2 2 2 2 3_CS Indicators" xfId="3252"/>
    <cellStyle name="Normal 18 2 2 2 2 4" xfId="3253"/>
    <cellStyle name="Normal 18 2 2 2 2 5" xfId="3254"/>
    <cellStyle name="Normal 18 2 2 2 2_CS Indicators" xfId="3255"/>
    <cellStyle name="Normal 18 2 2 2 3" xfId="3256"/>
    <cellStyle name="Normal 18 2 2 2 3 2" xfId="3257"/>
    <cellStyle name="Normal 18 2 2 2 3 2 2" xfId="3258"/>
    <cellStyle name="Normal 18 2 2 2 3 2 3" xfId="3259"/>
    <cellStyle name="Normal 18 2 2 2 3 2_CS Indicators" xfId="3260"/>
    <cellStyle name="Normal 18 2 2 2 3 3" xfId="3261"/>
    <cellStyle name="Normal 18 2 2 2 3 4" xfId="3262"/>
    <cellStyle name="Normal 18 2 2 2 3_CS Indicators" xfId="3263"/>
    <cellStyle name="Normal 18 2 2 2 4" xfId="3264"/>
    <cellStyle name="Normal 18 2 2 2 4 2" xfId="3265"/>
    <cellStyle name="Normal 18 2 2 2 4 3" xfId="3266"/>
    <cellStyle name="Normal 18 2 2 2 4_CS Indicators" xfId="3267"/>
    <cellStyle name="Normal 18 2 2 2 5" xfId="3268"/>
    <cellStyle name="Normal 18 2 2 2 6" xfId="3269"/>
    <cellStyle name="Normal 18 2 2 2_CS Indicators" xfId="3270"/>
    <cellStyle name="Normal 18 2 2 3" xfId="3271"/>
    <cellStyle name="Normal 18 2 2 3 2" xfId="3272"/>
    <cellStyle name="Normal 18 2 2 3 2 2" xfId="3273"/>
    <cellStyle name="Normal 18 2 2 3 2 2 2" xfId="3274"/>
    <cellStyle name="Normal 18 2 2 3 2 2 3" xfId="3275"/>
    <cellStyle name="Normal 18 2 2 3 2 2_CS Indicators" xfId="3276"/>
    <cellStyle name="Normal 18 2 2 3 2 3" xfId="3277"/>
    <cellStyle name="Normal 18 2 2 3 2 4" xfId="3278"/>
    <cellStyle name="Normal 18 2 2 3 2_CS Indicators" xfId="3279"/>
    <cellStyle name="Normal 18 2 2 3 3" xfId="3280"/>
    <cellStyle name="Normal 18 2 2 3 3 2" xfId="3281"/>
    <cellStyle name="Normal 18 2 2 3 3 3" xfId="3282"/>
    <cellStyle name="Normal 18 2 2 3 3_CS Indicators" xfId="3283"/>
    <cellStyle name="Normal 18 2 2 3 4" xfId="3284"/>
    <cellStyle name="Normal 18 2 2 3 5" xfId="3285"/>
    <cellStyle name="Normal 18 2 2 3_CS Indicators" xfId="3286"/>
    <cellStyle name="Normal 18 2 2 4" xfId="3287"/>
    <cellStyle name="Normal 18 2 2 4 2" xfId="3288"/>
    <cellStyle name="Normal 18 2 2 4 2 2" xfId="3289"/>
    <cellStyle name="Normal 18 2 2 4 2 3" xfId="3290"/>
    <cellStyle name="Normal 18 2 2 4 2_CS Indicators" xfId="3291"/>
    <cellStyle name="Normal 18 2 2 4 3" xfId="3292"/>
    <cellStyle name="Normal 18 2 2 4 4" xfId="3293"/>
    <cellStyle name="Normal 18 2 2 4_CS Indicators" xfId="3294"/>
    <cellStyle name="Normal 18 2 2 5" xfId="3295"/>
    <cellStyle name="Normal 18 2 2 5 2" xfId="3296"/>
    <cellStyle name="Normal 18 2 2 5 3" xfId="3297"/>
    <cellStyle name="Normal 18 2 2 5_CS Indicators" xfId="3298"/>
    <cellStyle name="Normal 18 2 2 6" xfId="3299"/>
    <cellStyle name="Normal 18 2 2 7" xfId="3300"/>
    <cellStyle name="Normal 18 2 2_CS Indicators" xfId="3301"/>
    <cellStyle name="Normal 18 2 3" xfId="3302"/>
    <cellStyle name="Normal 18 2 3 2" xfId="3303"/>
    <cellStyle name="Normal 18 2 3 2 2" xfId="3304"/>
    <cellStyle name="Normal 18 2 3 2 2 2" xfId="3305"/>
    <cellStyle name="Normal 18 2 3 2 2 2 2" xfId="3306"/>
    <cellStyle name="Normal 18 2 3 2 2 2 2 2" xfId="3307"/>
    <cellStyle name="Normal 18 2 3 2 2 2 2 3" xfId="3308"/>
    <cellStyle name="Normal 18 2 3 2 2 2 2_CS Indicators" xfId="3309"/>
    <cellStyle name="Normal 18 2 3 2 2 2 3" xfId="3310"/>
    <cellStyle name="Normal 18 2 3 2 2 2 4" xfId="3311"/>
    <cellStyle name="Normal 18 2 3 2 2 2_CS Indicators" xfId="3312"/>
    <cellStyle name="Normal 18 2 3 2 2 3" xfId="3313"/>
    <cellStyle name="Normal 18 2 3 2 2 3 2" xfId="3314"/>
    <cellStyle name="Normal 18 2 3 2 2 3 3" xfId="3315"/>
    <cellStyle name="Normal 18 2 3 2 2 3_CS Indicators" xfId="3316"/>
    <cellStyle name="Normal 18 2 3 2 2 4" xfId="3317"/>
    <cellStyle name="Normal 18 2 3 2 2 5" xfId="3318"/>
    <cellStyle name="Normal 18 2 3 2 2_CS Indicators" xfId="3319"/>
    <cellStyle name="Normal 18 2 3 2 3" xfId="3320"/>
    <cellStyle name="Normal 18 2 3 2 3 2" xfId="3321"/>
    <cellStyle name="Normal 18 2 3 2 3 2 2" xfId="3322"/>
    <cellStyle name="Normal 18 2 3 2 3 2 3" xfId="3323"/>
    <cellStyle name="Normal 18 2 3 2 3 2_CS Indicators" xfId="3324"/>
    <cellStyle name="Normal 18 2 3 2 3 3" xfId="3325"/>
    <cellStyle name="Normal 18 2 3 2 3 4" xfId="3326"/>
    <cellStyle name="Normal 18 2 3 2 3_CS Indicators" xfId="3327"/>
    <cellStyle name="Normal 18 2 3 2 4" xfId="3328"/>
    <cellStyle name="Normal 18 2 3 2 4 2" xfId="3329"/>
    <cellStyle name="Normal 18 2 3 2 4 3" xfId="3330"/>
    <cellStyle name="Normal 18 2 3 2 4_CS Indicators" xfId="3331"/>
    <cellStyle name="Normal 18 2 3 2 5" xfId="3332"/>
    <cellStyle name="Normal 18 2 3 2 6" xfId="3333"/>
    <cellStyle name="Normal 18 2 3 2_CS Indicators" xfId="3334"/>
    <cellStyle name="Normal 18 2 3 3" xfId="3335"/>
    <cellStyle name="Normal 18 2 3 3 2" xfId="3336"/>
    <cellStyle name="Normal 18 2 3 3 2 2" xfId="3337"/>
    <cellStyle name="Normal 18 2 3 3 2 2 2" xfId="3338"/>
    <cellStyle name="Normal 18 2 3 3 2 2 3" xfId="3339"/>
    <cellStyle name="Normal 18 2 3 3 2 2_CS Indicators" xfId="3340"/>
    <cellStyle name="Normal 18 2 3 3 2 3" xfId="3341"/>
    <cellStyle name="Normal 18 2 3 3 2 4" xfId="3342"/>
    <cellStyle name="Normal 18 2 3 3 2_CS Indicators" xfId="3343"/>
    <cellStyle name="Normal 18 2 3 3 3" xfId="3344"/>
    <cellStyle name="Normal 18 2 3 3 3 2" xfId="3345"/>
    <cellStyle name="Normal 18 2 3 3 3 3" xfId="3346"/>
    <cellStyle name="Normal 18 2 3 3 3_CS Indicators" xfId="3347"/>
    <cellStyle name="Normal 18 2 3 3 4" xfId="3348"/>
    <cellStyle name="Normal 18 2 3 3 5" xfId="3349"/>
    <cellStyle name="Normal 18 2 3 3_CS Indicators" xfId="3350"/>
    <cellStyle name="Normal 18 2 3 4" xfId="3351"/>
    <cellStyle name="Normal 18 2 3 4 2" xfId="3352"/>
    <cellStyle name="Normal 18 2 3 4 2 2" xfId="3353"/>
    <cellStyle name="Normal 18 2 3 4 2 3" xfId="3354"/>
    <cellStyle name="Normal 18 2 3 4 2_CS Indicators" xfId="3355"/>
    <cellStyle name="Normal 18 2 3 4 3" xfId="3356"/>
    <cellStyle name="Normal 18 2 3 4 4" xfId="3357"/>
    <cellStyle name="Normal 18 2 3 4_CS Indicators" xfId="3358"/>
    <cellStyle name="Normal 18 2 3 5" xfId="3359"/>
    <cellStyle name="Normal 18 2 3 5 2" xfId="3360"/>
    <cellStyle name="Normal 18 2 3 5 3" xfId="3361"/>
    <cellStyle name="Normal 18 2 3 5_CS Indicators" xfId="3362"/>
    <cellStyle name="Normal 18 2 3 6" xfId="3363"/>
    <cellStyle name="Normal 18 2 3 7" xfId="3364"/>
    <cellStyle name="Normal 18 2 3_CS Indicators" xfId="3365"/>
    <cellStyle name="Normal 18 2 4" xfId="3366"/>
    <cellStyle name="Normal 18 2 4 2" xfId="3367"/>
    <cellStyle name="Normal 18 2 4 2 2" xfId="3368"/>
    <cellStyle name="Normal 18 2 4 2 2 2" xfId="3369"/>
    <cellStyle name="Normal 18 2 4 2 2 2 2" xfId="3370"/>
    <cellStyle name="Normal 18 2 4 2 2 2 3" xfId="3371"/>
    <cellStyle name="Normal 18 2 4 2 2 2_CS Indicators" xfId="3372"/>
    <cellStyle name="Normal 18 2 4 2 2 3" xfId="3373"/>
    <cellStyle name="Normal 18 2 4 2 2 4" xfId="3374"/>
    <cellStyle name="Normal 18 2 4 2 2_CS Indicators" xfId="3375"/>
    <cellStyle name="Normal 18 2 4 2 3" xfId="3376"/>
    <cellStyle name="Normal 18 2 4 2 3 2" xfId="3377"/>
    <cellStyle name="Normal 18 2 4 2 3 3" xfId="3378"/>
    <cellStyle name="Normal 18 2 4 2 3_CS Indicators" xfId="3379"/>
    <cellStyle name="Normal 18 2 4 2 4" xfId="3380"/>
    <cellStyle name="Normal 18 2 4 2 5" xfId="3381"/>
    <cellStyle name="Normal 18 2 4 2_CS Indicators" xfId="3382"/>
    <cellStyle name="Normal 18 2 4 3" xfId="3383"/>
    <cellStyle name="Normal 18 2 4 3 2" xfId="3384"/>
    <cellStyle name="Normal 18 2 4 3 2 2" xfId="3385"/>
    <cellStyle name="Normal 18 2 4 3 2 3" xfId="3386"/>
    <cellStyle name="Normal 18 2 4 3 2_CS Indicators" xfId="3387"/>
    <cellStyle name="Normal 18 2 4 3 3" xfId="3388"/>
    <cellStyle name="Normal 18 2 4 3 4" xfId="3389"/>
    <cellStyle name="Normal 18 2 4 3_CS Indicators" xfId="3390"/>
    <cellStyle name="Normal 18 2 4 4" xfId="3391"/>
    <cellStyle name="Normal 18 2 4 4 2" xfId="3392"/>
    <cellStyle name="Normal 18 2 4 4 3" xfId="3393"/>
    <cellStyle name="Normal 18 2 4 4_CS Indicators" xfId="3394"/>
    <cellStyle name="Normal 18 2 4 5" xfId="3395"/>
    <cellStyle name="Normal 18 2 4 6" xfId="3396"/>
    <cellStyle name="Normal 18 2 4_CS Indicators" xfId="3397"/>
    <cellStyle name="Normal 18 2 5" xfId="3398"/>
    <cellStyle name="Normal 18 2 5 2" xfId="3399"/>
    <cellStyle name="Normal 18 2 5 2 2" xfId="3400"/>
    <cellStyle name="Normal 18 2 5 2 2 2" xfId="3401"/>
    <cellStyle name="Normal 18 2 5 2 2 3" xfId="3402"/>
    <cellStyle name="Normal 18 2 5 2 2_CS Indicators" xfId="3403"/>
    <cellStyle name="Normal 18 2 5 2 3" xfId="3404"/>
    <cellStyle name="Normal 18 2 5 2 4" xfId="3405"/>
    <cellStyle name="Normal 18 2 5 2_CS Indicators" xfId="3406"/>
    <cellStyle name="Normal 18 2 5 3" xfId="3407"/>
    <cellStyle name="Normal 18 2 5 3 2" xfId="3408"/>
    <cellStyle name="Normal 18 2 5 3 3" xfId="3409"/>
    <cellStyle name="Normal 18 2 5 3_CS Indicators" xfId="3410"/>
    <cellStyle name="Normal 18 2 5 4" xfId="3411"/>
    <cellStyle name="Normal 18 2 5 5" xfId="3412"/>
    <cellStyle name="Normal 18 2 5_CS Indicators" xfId="3413"/>
    <cellStyle name="Normal 18 2 6" xfId="3414"/>
    <cellStyle name="Normal 18 2 6 2" xfId="3415"/>
    <cellStyle name="Normal 18 2 6 2 2" xfId="3416"/>
    <cellStyle name="Normal 18 2 6 2 3" xfId="3417"/>
    <cellStyle name="Normal 18 2 6 2_CS Indicators" xfId="3418"/>
    <cellStyle name="Normal 18 2 6 3" xfId="3419"/>
    <cellStyle name="Normal 18 2 6 4" xfId="3420"/>
    <cellStyle name="Normal 18 2 6_CS Indicators" xfId="3421"/>
    <cellStyle name="Normal 18 2 7" xfId="3422"/>
    <cellStyle name="Normal 18 2 7 2" xfId="3423"/>
    <cellStyle name="Normal 18 2 7 3" xfId="3424"/>
    <cellStyle name="Normal 18 2 7_CS Indicators" xfId="3425"/>
    <cellStyle name="Normal 18 2 8" xfId="3426"/>
    <cellStyle name="Normal 18 2 8 2" xfId="3427"/>
    <cellStyle name="Normal 18 2 8 3" xfId="3428"/>
    <cellStyle name="Normal 18 2 8_CS Indicators" xfId="3429"/>
    <cellStyle name="Normal 18 2 9" xfId="3430"/>
    <cellStyle name="Normal 18 2_CS Indicators" xfId="3431"/>
    <cellStyle name="Normal 18 3" xfId="3432"/>
    <cellStyle name="Normal 18 3 2" xfId="3433"/>
    <cellStyle name="Normal 18 3 3" xfId="3434"/>
    <cellStyle name="Normal 18 4" xfId="3435"/>
    <cellStyle name="Normal 18 4 2" xfId="3436"/>
    <cellStyle name="Normal 18 5" xfId="3437"/>
    <cellStyle name="Normal 18 6" xfId="3438"/>
    <cellStyle name="Normal 18_CS Indicators" xfId="3439"/>
    <cellStyle name="Normal 19" xfId="3440"/>
    <cellStyle name="Normal 19 2" xfId="3441"/>
    <cellStyle name="Normal 19 2 2" xfId="3442"/>
    <cellStyle name="Normal 19 2 3" xfId="3443"/>
    <cellStyle name="Normal 19 3" xfId="3444"/>
    <cellStyle name="Normal 19 3 2" xfId="3445"/>
    <cellStyle name="Normal 19 4" xfId="3446"/>
    <cellStyle name="Normal 19 5" xfId="3447"/>
    <cellStyle name="Normal 19_CS Indicators" xfId="3448"/>
    <cellStyle name="Normal 2" xfId="64"/>
    <cellStyle name="Normal 2 2" xfId="3"/>
    <cellStyle name="Normal 2 2 2" xfId="3449"/>
    <cellStyle name="Normal 2 2 3" xfId="3450"/>
    <cellStyle name="Normal 2 2 4" xfId="3451"/>
    <cellStyle name="Normal 2 2 5" xfId="3452"/>
    <cellStyle name="Normal 2 2 6" xfId="3453"/>
    <cellStyle name="Normal 2 3" xfId="140"/>
    <cellStyle name="Normal 2 3 2" xfId="3454"/>
    <cellStyle name="Normal 2 3 2 2" xfId="3455"/>
    <cellStyle name="Normal 2 3 2 2 2" xfId="3456"/>
    <cellStyle name="Normal 2 3 2 2 3" xfId="3457"/>
    <cellStyle name="Normal 2 3 3" xfId="3458"/>
    <cellStyle name="Normal 2 3 3 2" xfId="3459"/>
    <cellStyle name="Normal 2 3 3 3" xfId="3460"/>
    <cellStyle name="Normal 2 3 3 4" xfId="3461"/>
    <cellStyle name="Normal 2 3 3_CS Indicators" xfId="3462"/>
    <cellStyle name="Normal 2 3 4" xfId="3463"/>
    <cellStyle name="Normal 2 4" xfId="3464"/>
    <cellStyle name="Normal 2 4 2" xfId="3465"/>
    <cellStyle name="Normal 2 4 2 2" xfId="3466"/>
    <cellStyle name="Normal 2 4 2 3" xfId="3467"/>
    <cellStyle name="Normal 2 5" xfId="3468"/>
    <cellStyle name="Normal 2_04 2012 CS MOPR Report" xfId="3469"/>
    <cellStyle name="Normal 20" xfId="3470"/>
    <cellStyle name="Normal 20 2" xfId="3471"/>
    <cellStyle name="Normal 20 2 2" xfId="3472"/>
    <cellStyle name="Normal 20 2 3" xfId="3473"/>
    <cellStyle name="Normal 20 3" xfId="3474"/>
    <cellStyle name="Normal 20 3 2" xfId="3475"/>
    <cellStyle name="Normal 20 4" xfId="3476"/>
    <cellStyle name="Normal 20 5" xfId="3477"/>
    <cellStyle name="Normal 20_CS Indicators" xfId="3478"/>
    <cellStyle name="Normal 21" xfId="3479"/>
    <cellStyle name="Normal 21 2" xfId="3480"/>
    <cellStyle name="Normal 21 2 2" xfId="3481"/>
    <cellStyle name="Normal 21 2 3" xfId="3482"/>
    <cellStyle name="Normal 21 3" xfId="3483"/>
    <cellStyle name="Normal 21 3 2" xfId="3484"/>
    <cellStyle name="Normal 21 4" xfId="3485"/>
    <cellStyle name="Normal 21 5" xfId="3486"/>
    <cellStyle name="Normal 21_CS Indicators" xfId="3487"/>
    <cellStyle name="Normal 22" xfId="3488"/>
    <cellStyle name="Normal 22 10" xfId="3489"/>
    <cellStyle name="Normal 22 11" xfId="3490"/>
    <cellStyle name="Normal 22 11 2" xfId="3491"/>
    <cellStyle name="Normal 22 12" xfId="3492"/>
    <cellStyle name="Normal 22 13" xfId="3493"/>
    <cellStyle name="Normal 22 2" xfId="3494"/>
    <cellStyle name="Normal 22 2 2" xfId="3495"/>
    <cellStyle name="Normal 22 2 2 2" xfId="3496"/>
    <cellStyle name="Normal 22 2 2 2 2" xfId="3497"/>
    <cellStyle name="Normal 22 2 2 2 2 2" xfId="3498"/>
    <cellStyle name="Normal 22 2 2 2 2 2 2" xfId="3499"/>
    <cellStyle name="Normal 22 2 2 2 2 2 3" xfId="3500"/>
    <cellStyle name="Normal 22 2 2 2 2 2_CS Indicators" xfId="3501"/>
    <cellStyle name="Normal 22 2 2 2 2 3" xfId="3502"/>
    <cellStyle name="Normal 22 2 2 2 2 4" xfId="3503"/>
    <cellStyle name="Normal 22 2 2 2 2_CS Indicators" xfId="3504"/>
    <cellStyle name="Normal 22 2 2 2 3" xfId="3505"/>
    <cellStyle name="Normal 22 2 2 2 3 2" xfId="3506"/>
    <cellStyle name="Normal 22 2 2 2 3 3" xfId="3507"/>
    <cellStyle name="Normal 22 2 2 2 3_CS Indicators" xfId="3508"/>
    <cellStyle name="Normal 22 2 2 2 4" xfId="3509"/>
    <cellStyle name="Normal 22 2 2 2 5" xfId="3510"/>
    <cellStyle name="Normal 22 2 2 2_CS Indicators" xfId="3511"/>
    <cellStyle name="Normal 22 2 2 3" xfId="3512"/>
    <cellStyle name="Normal 22 2 2 3 2" xfId="3513"/>
    <cellStyle name="Normal 22 2 2 3 2 2" xfId="3514"/>
    <cellStyle name="Normal 22 2 2 3 2 3" xfId="3515"/>
    <cellStyle name="Normal 22 2 2 3 2_CS Indicators" xfId="3516"/>
    <cellStyle name="Normal 22 2 2 3 3" xfId="3517"/>
    <cellStyle name="Normal 22 2 2 3 4" xfId="3518"/>
    <cellStyle name="Normal 22 2 2 3_CS Indicators" xfId="3519"/>
    <cellStyle name="Normal 22 2 2 4" xfId="3520"/>
    <cellStyle name="Normal 22 2 2 4 2" xfId="3521"/>
    <cellStyle name="Normal 22 2 2 4 3" xfId="3522"/>
    <cellStyle name="Normal 22 2 2 4_CS Indicators" xfId="3523"/>
    <cellStyle name="Normal 22 2 2 5" xfId="3524"/>
    <cellStyle name="Normal 22 2 2 6" xfId="3525"/>
    <cellStyle name="Normal 22 2 2_CS Indicators" xfId="3526"/>
    <cellStyle name="Normal 22 2 3" xfId="3527"/>
    <cellStyle name="Normal 22 2 3 2" xfId="3528"/>
    <cellStyle name="Normal 22 2 3 2 2" xfId="3529"/>
    <cellStyle name="Normal 22 2 3 2 2 2" xfId="3530"/>
    <cellStyle name="Normal 22 2 3 2 2 3" xfId="3531"/>
    <cellStyle name="Normal 22 2 3 2 2_CS Indicators" xfId="3532"/>
    <cellStyle name="Normal 22 2 3 2 3" xfId="3533"/>
    <cellStyle name="Normal 22 2 3 2 4" xfId="3534"/>
    <cellStyle name="Normal 22 2 3 2_CS Indicators" xfId="3535"/>
    <cellStyle name="Normal 22 2 3 3" xfId="3536"/>
    <cellStyle name="Normal 22 2 3 3 2" xfId="3537"/>
    <cellStyle name="Normal 22 2 3 3 3" xfId="3538"/>
    <cellStyle name="Normal 22 2 3 3_CS Indicators" xfId="3539"/>
    <cellStyle name="Normal 22 2 3 4" xfId="3540"/>
    <cellStyle name="Normal 22 2 3 5" xfId="3541"/>
    <cellStyle name="Normal 22 2 3_CS Indicators" xfId="3542"/>
    <cellStyle name="Normal 22 2 4" xfId="3543"/>
    <cellStyle name="Normal 22 2 4 2" xfId="3544"/>
    <cellStyle name="Normal 22 2 4 2 2" xfId="3545"/>
    <cellStyle name="Normal 22 2 4 2 3" xfId="3546"/>
    <cellStyle name="Normal 22 2 4 2_CS Indicators" xfId="3547"/>
    <cellStyle name="Normal 22 2 4 3" xfId="3548"/>
    <cellStyle name="Normal 22 2 4 4" xfId="3549"/>
    <cellStyle name="Normal 22 2 4_CS Indicators" xfId="3550"/>
    <cellStyle name="Normal 22 2 5" xfId="3551"/>
    <cellStyle name="Normal 22 2 5 2" xfId="3552"/>
    <cellStyle name="Normal 22 2 5 3" xfId="3553"/>
    <cellStyle name="Normal 22 2 5_CS Indicators" xfId="3554"/>
    <cellStyle name="Normal 22 2 6" xfId="3555"/>
    <cellStyle name="Normal 22 2 7" xfId="3556"/>
    <cellStyle name="Normal 22 2 8" xfId="3557"/>
    <cellStyle name="Normal 22 2 9" xfId="3558"/>
    <cellStyle name="Normal 22 2_CS Indicators" xfId="3559"/>
    <cellStyle name="Normal 22 3" xfId="3560"/>
    <cellStyle name="Normal 22 3 2" xfId="3561"/>
    <cellStyle name="Normal 22 3 2 2" xfId="3562"/>
    <cellStyle name="Normal 22 3 2 2 2" xfId="3563"/>
    <cellStyle name="Normal 22 3 2 2 2 2" xfId="3564"/>
    <cellStyle name="Normal 22 3 2 2 2 2 2" xfId="3565"/>
    <cellStyle name="Normal 22 3 2 2 2 2 3" xfId="3566"/>
    <cellStyle name="Normal 22 3 2 2 2 2_CS Indicators" xfId="3567"/>
    <cellStyle name="Normal 22 3 2 2 2 3" xfId="3568"/>
    <cellStyle name="Normal 22 3 2 2 2 4" xfId="3569"/>
    <cellStyle name="Normal 22 3 2 2 2_CS Indicators" xfId="3570"/>
    <cellStyle name="Normal 22 3 2 2 3" xfId="3571"/>
    <cellStyle name="Normal 22 3 2 2 3 2" xfId="3572"/>
    <cellStyle name="Normal 22 3 2 2 3 3" xfId="3573"/>
    <cellStyle name="Normal 22 3 2 2 3_CS Indicators" xfId="3574"/>
    <cellStyle name="Normal 22 3 2 2 4" xfId="3575"/>
    <cellStyle name="Normal 22 3 2 2 5" xfId="3576"/>
    <cellStyle name="Normal 22 3 2 2_CS Indicators" xfId="3577"/>
    <cellStyle name="Normal 22 3 2 3" xfId="3578"/>
    <cellStyle name="Normal 22 3 2 3 2" xfId="3579"/>
    <cellStyle name="Normal 22 3 2 3 2 2" xfId="3580"/>
    <cellStyle name="Normal 22 3 2 3 2 3" xfId="3581"/>
    <cellStyle name="Normal 22 3 2 3 2_CS Indicators" xfId="3582"/>
    <cellStyle name="Normal 22 3 2 3 3" xfId="3583"/>
    <cellStyle name="Normal 22 3 2 3 4" xfId="3584"/>
    <cellStyle name="Normal 22 3 2 3_CS Indicators" xfId="3585"/>
    <cellStyle name="Normal 22 3 2 4" xfId="3586"/>
    <cellStyle name="Normal 22 3 2 4 2" xfId="3587"/>
    <cellStyle name="Normal 22 3 2 4 3" xfId="3588"/>
    <cellStyle name="Normal 22 3 2 4_CS Indicators" xfId="3589"/>
    <cellStyle name="Normal 22 3 2 5" xfId="3590"/>
    <cellStyle name="Normal 22 3 2 6" xfId="3591"/>
    <cellStyle name="Normal 22 3 2_CS Indicators" xfId="3592"/>
    <cellStyle name="Normal 22 3 3" xfId="3593"/>
    <cellStyle name="Normal 22 3 3 2" xfId="3594"/>
    <cellStyle name="Normal 22 3 3 2 2" xfId="3595"/>
    <cellStyle name="Normal 22 3 3 2 2 2" xfId="3596"/>
    <cellStyle name="Normal 22 3 3 2 2 3" xfId="3597"/>
    <cellStyle name="Normal 22 3 3 2 2_CS Indicators" xfId="3598"/>
    <cellStyle name="Normal 22 3 3 2 3" xfId="3599"/>
    <cellStyle name="Normal 22 3 3 2 4" xfId="3600"/>
    <cellStyle name="Normal 22 3 3 2_CS Indicators" xfId="3601"/>
    <cellStyle name="Normal 22 3 3 3" xfId="3602"/>
    <cellStyle name="Normal 22 3 3 3 2" xfId="3603"/>
    <cellStyle name="Normal 22 3 3 3 3" xfId="3604"/>
    <cellStyle name="Normal 22 3 3 3_CS Indicators" xfId="3605"/>
    <cellStyle name="Normal 22 3 3 4" xfId="3606"/>
    <cellStyle name="Normal 22 3 3 5" xfId="3607"/>
    <cellStyle name="Normal 22 3 3_CS Indicators" xfId="3608"/>
    <cellStyle name="Normal 22 3 4" xfId="3609"/>
    <cellStyle name="Normal 22 3 4 2" xfId="3610"/>
    <cellStyle name="Normal 22 3 4 2 2" xfId="3611"/>
    <cellStyle name="Normal 22 3 4 2 3" xfId="3612"/>
    <cellStyle name="Normal 22 3 4 2_CS Indicators" xfId="3613"/>
    <cellStyle name="Normal 22 3 4 3" xfId="3614"/>
    <cellStyle name="Normal 22 3 4 4" xfId="3615"/>
    <cellStyle name="Normal 22 3 4_CS Indicators" xfId="3616"/>
    <cellStyle name="Normal 22 3 5" xfId="3617"/>
    <cellStyle name="Normal 22 3 5 2" xfId="3618"/>
    <cellStyle name="Normal 22 3 5 3" xfId="3619"/>
    <cellStyle name="Normal 22 3 5_CS Indicators" xfId="3620"/>
    <cellStyle name="Normal 22 3 6" xfId="3621"/>
    <cellStyle name="Normal 22 3 7" xfId="3622"/>
    <cellStyle name="Normal 22 3_CS Indicators" xfId="3623"/>
    <cellStyle name="Normal 22 4" xfId="3624"/>
    <cellStyle name="Normal 22 4 2" xfId="3625"/>
    <cellStyle name="Normal 22 4 2 2" xfId="3626"/>
    <cellStyle name="Normal 22 4 2 2 2" xfId="3627"/>
    <cellStyle name="Normal 22 4 2 2 2 2" xfId="3628"/>
    <cellStyle name="Normal 22 4 2 2 2 2 2" xfId="3629"/>
    <cellStyle name="Normal 22 4 2 2 2 2 3" xfId="3630"/>
    <cellStyle name="Normal 22 4 2 2 2 2_CS Indicators" xfId="3631"/>
    <cellStyle name="Normal 22 4 2 2 2 3" xfId="3632"/>
    <cellStyle name="Normal 22 4 2 2 2 4" xfId="3633"/>
    <cellStyle name="Normal 22 4 2 2 2_CS Indicators" xfId="3634"/>
    <cellStyle name="Normal 22 4 2 2 3" xfId="3635"/>
    <cellStyle name="Normal 22 4 2 2 3 2" xfId="3636"/>
    <cellStyle name="Normal 22 4 2 2 3 3" xfId="3637"/>
    <cellStyle name="Normal 22 4 2 2 3_CS Indicators" xfId="3638"/>
    <cellStyle name="Normal 22 4 2 2 4" xfId="3639"/>
    <cellStyle name="Normal 22 4 2 2 5" xfId="3640"/>
    <cellStyle name="Normal 22 4 2 2_CS Indicators" xfId="3641"/>
    <cellStyle name="Normal 22 4 2 3" xfId="3642"/>
    <cellStyle name="Normal 22 4 2 3 2" xfId="3643"/>
    <cellStyle name="Normal 22 4 2 3 2 2" xfId="3644"/>
    <cellStyle name="Normal 22 4 2 3 2 3" xfId="3645"/>
    <cellStyle name="Normal 22 4 2 3 2_CS Indicators" xfId="3646"/>
    <cellStyle name="Normal 22 4 2 3 3" xfId="3647"/>
    <cellStyle name="Normal 22 4 2 3 4" xfId="3648"/>
    <cellStyle name="Normal 22 4 2 3_CS Indicators" xfId="3649"/>
    <cellStyle name="Normal 22 4 2 4" xfId="3650"/>
    <cellStyle name="Normal 22 4 2 4 2" xfId="3651"/>
    <cellStyle name="Normal 22 4 2 4 3" xfId="3652"/>
    <cellStyle name="Normal 22 4 2 4_CS Indicators" xfId="3653"/>
    <cellStyle name="Normal 22 4 2 5" xfId="3654"/>
    <cellStyle name="Normal 22 4 2 6" xfId="3655"/>
    <cellStyle name="Normal 22 4 2_CS Indicators" xfId="3656"/>
    <cellStyle name="Normal 22 4 3" xfId="3657"/>
    <cellStyle name="Normal 22 4 3 2" xfId="3658"/>
    <cellStyle name="Normal 22 4 3 2 2" xfId="3659"/>
    <cellStyle name="Normal 22 4 3 2 2 2" xfId="3660"/>
    <cellStyle name="Normal 22 4 3 2 2 3" xfId="3661"/>
    <cellStyle name="Normal 22 4 3 2 2_CS Indicators" xfId="3662"/>
    <cellStyle name="Normal 22 4 3 2 3" xfId="3663"/>
    <cellStyle name="Normal 22 4 3 2 4" xfId="3664"/>
    <cellStyle name="Normal 22 4 3 2_CS Indicators" xfId="3665"/>
    <cellStyle name="Normal 22 4 3 3" xfId="3666"/>
    <cellStyle name="Normal 22 4 3 3 2" xfId="3667"/>
    <cellStyle name="Normal 22 4 3 3 3" xfId="3668"/>
    <cellStyle name="Normal 22 4 3 3_CS Indicators" xfId="3669"/>
    <cellStyle name="Normal 22 4 3 4" xfId="3670"/>
    <cellStyle name="Normal 22 4 3 5" xfId="3671"/>
    <cellStyle name="Normal 22 4 3_CS Indicators" xfId="3672"/>
    <cellStyle name="Normal 22 4 4" xfId="3673"/>
    <cellStyle name="Normal 22 4 4 2" xfId="3674"/>
    <cellStyle name="Normal 22 4 4 2 2" xfId="3675"/>
    <cellStyle name="Normal 22 4 4 2 3" xfId="3676"/>
    <cellStyle name="Normal 22 4 4 2_CS Indicators" xfId="3677"/>
    <cellStyle name="Normal 22 4 4 3" xfId="3678"/>
    <cellStyle name="Normal 22 4 4 4" xfId="3679"/>
    <cellStyle name="Normal 22 4 4_CS Indicators" xfId="3680"/>
    <cellStyle name="Normal 22 4 5" xfId="3681"/>
    <cellStyle name="Normal 22 4 5 2" xfId="3682"/>
    <cellStyle name="Normal 22 4 5 3" xfId="3683"/>
    <cellStyle name="Normal 22 4 5_CS Indicators" xfId="3684"/>
    <cellStyle name="Normal 22 4 6" xfId="3685"/>
    <cellStyle name="Normal 22 4 7" xfId="3686"/>
    <cellStyle name="Normal 22 4_CS Indicators" xfId="3687"/>
    <cellStyle name="Normal 22 5" xfId="3688"/>
    <cellStyle name="Normal 22 5 2" xfId="3689"/>
    <cellStyle name="Normal 22 5 2 2" xfId="3690"/>
    <cellStyle name="Normal 22 5 2 2 2" xfId="3691"/>
    <cellStyle name="Normal 22 5 2 2 2 2" xfId="3692"/>
    <cellStyle name="Normal 22 5 2 2 2 3" xfId="3693"/>
    <cellStyle name="Normal 22 5 2 2 2_CS Indicators" xfId="3694"/>
    <cellStyle name="Normal 22 5 2 2 3" xfId="3695"/>
    <cellStyle name="Normal 22 5 2 2 4" xfId="3696"/>
    <cellStyle name="Normal 22 5 2 2_CS Indicators" xfId="3697"/>
    <cellStyle name="Normal 22 5 2 3" xfId="3698"/>
    <cellStyle name="Normal 22 5 2 3 2" xfId="3699"/>
    <cellStyle name="Normal 22 5 2 3 3" xfId="3700"/>
    <cellStyle name="Normal 22 5 2 3_CS Indicators" xfId="3701"/>
    <cellStyle name="Normal 22 5 2 4" xfId="3702"/>
    <cellStyle name="Normal 22 5 2 5" xfId="3703"/>
    <cellStyle name="Normal 22 5 2_CS Indicators" xfId="3704"/>
    <cellStyle name="Normal 22 5 3" xfId="3705"/>
    <cellStyle name="Normal 22 5 3 2" xfId="3706"/>
    <cellStyle name="Normal 22 5 3 2 2" xfId="3707"/>
    <cellStyle name="Normal 22 5 3 2 3" xfId="3708"/>
    <cellStyle name="Normal 22 5 3 2_CS Indicators" xfId="3709"/>
    <cellStyle name="Normal 22 5 3 3" xfId="3710"/>
    <cellStyle name="Normal 22 5 3 4" xfId="3711"/>
    <cellStyle name="Normal 22 5 3_CS Indicators" xfId="3712"/>
    <cellStyle name="Normal 22 5 4" xfId="3713"/>
    <cellStyle name="Normal 22 5 4 2" xfId="3714"/>
    <cellStyle name="Normal 22 5 4 3" xfId="3715"/>
    <cellStyle name="Normal 22 5 4_CS Indicators" xfId="3716"/>
    <cellStyle name="Normal 22 5 5" xfId="3717"/>
    <cellStyle name="Normal 22 5 6" xfId="3718"/>
    <cellStyle name="Normal 22 5_CS Indicators" xfId="3719"/>
    <cellStyle name="Normal 22 6" xfId="3720"/>
    <cellStyle name="Normal 22 6 2" xfId="3721"/>
    <cellStyle name="Normal 22 6 2 2" xfId="3722"/>
    <cellStyle name="Normal 22 6 2 2 2" xfId="3723"/>
    <cellStyle name="Normal 22 6 2 2 3" xfId="3724"/>
    <cellStyle name="Normal 22 6 2 2_CS Indicators" xfId="3725"/>
    <cellStyle name="Normal 22 6 2 3" xfId="3726"/>
    <cellStyle name="Normal 22 6 2 4" xfId="3727"/>
    <cellStyle name="Normal 22 6 2_CS Indicators" xfId="3728"/>
    <cellStyle name="Normal 22 6 3" xfId="3729"/>
    <cellStyle name="Normal 22 6 3 2" xfId="3730"/>
    <cellStyle name="Normal 22 6 3 3" xfId="3731"/>
    <cellStyle name="Normal 22 6 3_CS Indicators" xfId="3732"/>
    <cellStyle name="Normal 22 6 4" xfId="3733"/>
    <cellStyle name="Normal 22 6 5" xfId="3734"/>
    <cellStyle name="Normal 22 6_CS Indicators" xfId="3735"/>
    <cellStyle name="Normal 22 7" xfId="3736"/>
    <cellStyle name="Normal 22 7 2" xfId="3737"/>
    <cellStyle name="Normal 22 7 2 2" xfId="3738"/>
    <cellStyle name="Normal 22 7 2 3" xfId="3739"/>
    <cellStyle name="Normal 22 7 2_CS Indicators" xfId="3740"/>
    <cellStyle name="Normal 22 7 3" xfId="3741"/>
    <cellStyle name="Normal 22 7 4" xfId="3742"/>
    <cellStyle name="Normal 22 7_CS Indicators" xfId="3743"/>
    <cellStyle name="Normal 22 8" xfId="3744"/>
    <cellStyle name="Normal 22 8 2" xfId="3745"/>
    <cellStyle name="Normal 22 8 3" xfId="3746"/>
    <cellStyle name="Normal 22 8_CS Indicators" xfId="3747"/>
    <cellStyle name="Normal 22 9" xfId="3748"/>
    <cellStyle name="Normal 22_CS Indicators" xfId="3749"/>
    <cellStyle name="Normal 23" xfId="3750"/>
    <cellStyle name="Normal 23 10" xfId="3751"/>
    <cellStyle name="Normal 23 11" xfId="3752"/>
    <cellStyle name="Normal 23 11 2" xfId="3753"/>
    <cellStyle name="Normal 23 12" xfId="3754"/>
    <cellStyle name="Normal 23 13" xfId="3755"/>
    <cellStyle name="Normal 23 2" xfId="3756"/>
    <cellStyle name="Normal 23 2 2" xfId="3757"/>
    <cellStyle name="Normal 23 2 2 2" xfId="3758"/>
    <cellStyle name="Normal 23 2 2 2 2" xfId="3759"/>
    <cellStyle name="Normal 23 2 2 2 2 2" xfId="3760"/>
    <cellStyle name="Normal 23 2 2 2 2 2 2" xfId="3761"/>
    <cellStyle name="Normal 23 2 2 2 2 2 3" xfId="3762"/>
    <cellStyle name="Normal 23 2 2 2 2 2_CS Indicators" xfId="3763"/>
    <cellStyle name="Normal 23 2 2 2 2 3" xfId="3764"/>
    <cellStyle name="Normal 23 2 2 2 2 4" xfId="3765"/>
    <cellStyle name="Normal 23 2 2 2 2_CS Indicators" xfId="3766"/>
    <cellStyle name="Normal 23 2 2 2 3" xfId="3767"/>
    <cellStyle name="Normal 23 2 2 2 3 2" xfId="3768"/>
    <cellStyle name="Normal 23 2 2 2 3 3" xfId="3769"/>
    <cellStyle name="Normal 23 2 2 2 3_CS Indicators" xfId="3770"/>
    <cellStyle name="Normal 23 2 2 2 4" xfId="3771"/>
    <cellStyle name="Normal 23 2 2 2 5" xfId="3772"/>
    <cellStyle name="Normal 23 2 2 2_CS Indicators" xfId="3773"/>
    <cellStyle name="Normal 23 2 2 3" xfId="3774"/>
    <cellStyle name="Normal 23 2 2 3 2" xfId="3775"/>
    <cellStyle name="Normal 23 2 2 3 2 2" xfId="3776"/>
    <cellStyle name="Normal 23 2 2 3 2 3" xfId="3777"/>
    <cellStyle name="Normal 23 2 2 3 2_CS Indicators" xfId="3778"/>
    <cellStyle name="Normal 23 2 2 3 3" xfId="3779"/>
    <cellStyle name="Normal 23 2 2 3 4" xfId="3780"/>
    <cellStyle name="Normal 23 2 2 3_CS Indicators" xfId="3781"/>
    <cellStyle name="Normal 23 2 2 4" xfId="3782"/>
    <cellStyle name="Normal 23 2 2 4 2" xfId="3783"/>
    <cellStyle name="Normal 23 2 2 4 3" xfId="3784"/>
    <cellStyle name="Normal 23 2 2 4_CS Indicators" xfId="3785"/>
    <cellStyle name="Normal 23 2 2 5" xfId="3786"/>
    <cellStyle name="Normal 23 2 2 6" xfId="3787"/>
    <cellStyle name="Normal 23 2 2_CS Indicators" xfId="3788"/>
    <cellStyle name="Normal 23 2 3" xfId="3789"/>
    <cellStyle name="Normal 23 2 3 2" xfId="3790"/>
    <cellStyle name="Normal 23 2 3 2 2" xfId="3791"/>
    <cellStyle name="Normal 23 2 3 2 2 2" xfId="3792"/>
    <cellStyle name="Normal 23 2 3 2 2 3" xfId="3793"/>
    <cellStyle name="Normal 23 2 3 2 2_CS Indicators" xfId="3794"/>
    <cellStyle name="Normal 23 2 3 2 3" xfId="3795"/>
    <cellStyle name="Normal 23 2 3 2 4" xfId="3796"/>
    <cellStyle name="Normal 23 2 3 2_CS Indicators" xfId="3797"/>
    <cellStyle name="Normal 23 2 3 3" xfId="3798"/>
    <cellStyle name="Normal 23 2 3 3 2" xfId="3799"/>
    <cellStyle name="Normal 23 2 3 3 3" xfId="3800"/>
    <cellStyle name="Normal 23 2 3 3_CS Indicators" xfId="3801"/>
    <cellStyle name="Normal 23 2 3 4" xfId="3802"/>
    <cellStyle name="Normal 23 2 3 5" xfId="3803"/>
    <cellStyle name="Normal 23 2 3_CS Indicators" xfId="3804"/>
    <cellStyle name="Normal 23 2 4" xfId="3805"/>
    <cellStyle name="Normal 23 2 4 2" xfId="3806"/>
    <cellStyle name="Normal 23 2 4 2 2" xfId="3807"/>
    <cellStyle name="Normal 23 2 4 2 3" xfId="3808"/>
    <cellStyle name="Normal 23 2 4 2_CS Indicators" xfId="3809"/>
    <cellStyle name="Normal 23 2 4 3" xfId="3810"/>
    <cellStyle name="Normal 23 2 4 4" xfId="3811"/>
    <cellStyle name="Normal 23 2 4_CS Indicators" xfId="3812"/>
    <cellStyle name="Normal 23 2 5" xfId="3813"/>
    <cellStyle name="Normal 23 2 5 2" xfId="3814"/>
    <cellStyle name="Normal 23 2 5 3" xfId="3815"/>
    <cellStyle name="Normal 23 2 5_CS Indicators" xfId="3816"/>
    <cellStyle name="Normal 23 2 6" xfId="3817"/>
    <cellStyle name="Normal 23 2 7" xfId="3818"/>
    <cellStyle name="Normal 23 2 8" xfId="3819"/>
    <cellStyle name="Normal 23 2 9" xfId="3820"/>
    <cellStyle name="Normal 23 2_CS Indicators" xfId="3821"/>
    <cellStyle name="Normal 23 3" xfId="3822"/>
    <cellStyle name="Normal 23 3 2" xfId="3823"/>
    <cellStyle name="Normal 23 3 2 2" xfId="3824"/>
    <cellStyle name="Normal 23 3 2 2 2" xfId="3825"/>
    <cellStyle name="Normal 23 3 2 2 2 2" xfId="3826"/>
    <cellStyle name="Normal 23 3 2 2 2 2 2" xfId="3827"/>
    <cellStyle name="Normal 23 3 2 2 2 2 3" xfId="3828"/>
    <cellStyle name="Normal 23 3 2 2 2 2_CS Indicators" xfId="3829"/>
    <cellStyle name="Normal 23 3 2 2 2 3" xfId="3830"/>
    <cellStyle name="Normal 23 3 2 2 2 4" xfId="3831"/>
    <cellStyle name="Normal 23 3 2 2 2_CS Indicators" xfId="3832"/>
    <cellStyle name="Normal 23 3 2 2 3" xfId="3833"/>
    <cellStyle name="Normal 23 3 2 2 3 2" xfId="3834"/>
    <cellStyle name="Normal 23 3 2 2 3 3" xfId="3835"/>
    <cellStyle name="Normal 23 3 2 2 3_CS Indicators" xfId="3836"/>
    <cellStyle name="Normal 23 3 2 2 4" xfId="3837"/>
    <cellStyle name="Normal 23 3 2 2 5" xfId="3838"/>
    <cellStyle name="Normal 23 3 2 2_CS Indicators" xfId="3839"/>
    <cellStyle name="Normal 23 3 2 3" xfId="3840"/>
    <cellStyle name="Normal 23 3 2 3 2" xfId="3841"/>
    <cellStyle name="Normal 23 3 2 3 2 2" xfId="3842"/>
    <cellStyle name="Normal 23 3 2 3 2 3" xfId="3843"/>
    <cellStyle name="Normal 23 3 2 3 2_CS Indicators" xfId="3844"/>
    <cellStyle name="Normal 23 3 2 3 3" xfId="3845"/>
    <cellStyle name="Normal 23 3 2 3 4" xfId="3846"/>
    <cellStyle name="Normal 23 3 2 3_CS Indicators" xfId="3847"/>
    <cellStyle name="Normal 23 3 2 4" xfId="3848"/>
    <cellStyle name="Normal 23 3 2 4 2" xfId="3849"/>
    <cellStyle name="Normal 23 3 2 4 3" xfId="3850"/>
    <cellStyle name="Normal 23 3 2 4_CS Indicators" xfId="3851"/>
    <cellStyle name="Normal 23 3 2 5" xfId="3852"/>
    <cellStyle name="Normal 23 3 2 6" xfId="3853"/>
    <cellStyle name="Normal 23 3 2_CS Indicators" xfId="3854"/>
    <cellStyle name="Normal 23 3 3" xfId="3855"/>
    <cellStyle name="Normal 23 3 3 2" xfId="3856"/>
    <cellStyle name="Normal 23 3 3 2 2" xfId="3857"/>
    <cellStyle name="Normal 23 3 3 2 2 2" xfId="3858"/>
    <cellStyle name="Normal 23 3 3 2 2 3" xfId="3859"/>
    <cellStyle name="Normal 23 3 3 2 2_CS Indicators" xfId="3860"/>
    <cellStyle name="Normal 23 3 3 2 3" xfId="3861"/>
    <cellStyle name="Normal 23 3 3 2 4" xfId="3862"/>
    <cellStyle name="Normal 23 3 3 2_CS Indicators" xfId="3863"/>
    <cellStyle name="Normal 23 3 3 3" xfId="3864"/>
    <cellStyle name="Normal 23 3 3 3 2" xfId="3865"/>
    <cellStyle name="Normal 23 3 3 3 3" xfId="3866"/>
    <cellStyle name="Normal 23 3 3 3_CS Indicators" xfId="3867"/>
    <cellStyle name="Normal 23 3 3 4" xfId="3868"/>
    <cellStyle name="Normal 23 3 3 5" xfId="3869"/>
    <cellStyle name="Normal 23 3 3_CS Indicators" xfId="3870"/>
    <cellStyle name="Normal 23 3 4" xfId="3871"/>
    <cellStyle name="Normal 23 3 4 2" xfId="3872"/>
    <cellStyle name="Normal 23 3 4 2 2" xfId="3873"/>
    <cellStyle name="Normal 23 3 4 2 3" xfId="3874"/>
    <cellStyle name="Normal 23 3 4 2_CS Indicators" xfId="3875"/>
    <cellStyle name="Normal 23 3 4 3" xfId="3876"/>
    <cellStyle name="Normal 23 3 4 4" xfId="3877"/>
    <cellStyle name="Normal 23 3 4_CS Indicators" xfId="3878"/>
    <cellStyle name="Normal 23 3 5" xfId="3879"/>
    <cellStyle name="Normal 23 3 5 2" xfId="3880"/>
    <cellStyle name="Normal 23 3 5 3" xfId="3881"/>
    <cellStyle name="Normal 23 3 5_CS Indicators" xfId="3882"/>
    <cellStyle name="Normal 23 3 6" xfId="3883"/>
    <cellStyle name="Normal 23 3 7" xfId="3884"/>
    <cellStyle name="Normal 23 3_CS Indicators" xfId="3885"/>
    <cellStyle name="Normal 23 4" xfId="3886"/>
    <cellStyle name="Normal 23 4 2" xfId="3887"/>
    <cellStyle name="Normal 23 4 2 2" xfId="3888"/>
    <cellStyle name="Normal 23 4 2 2 2" xfId="3889"/>
    <cellStyle name="Normal 23 4 2 2 2 2" xfId="3890"/>
    <cellStyle name="Normal 23 4 2 2 2 2 2" xfId="3891"/>
    <cellStyle name="Normal 23 4 2 2 2 2 3" xfId="3892"/>
    <cellStyle name="Normal 23 4 2 2 2 2_CS Indicators" xfId="3893"/>
    <cellStyle name="Normal 23 4 2 2 2 3" xfId="3894"/>
    <cellStyle name="Normal 23 4 2 2 2 4" xfId="3895"/>
    <cellStyle name="Normal 23 4 2 2 2_CS Indicators" xfId="3896"/>
    <cellStyle name="Normal 23 4 2 2 3" xfId="3897"/>
    <cellStyle name="Normal 23 4 2 2 3 2" xfId="3898"/>
    <cellStyle name="Normal 23 4 2 2 3 3" xfId="3899"/>
    <cellStyle name="Normal 23 4 2 2 3_CS Indicators" xfId="3900"/>
    <cellStyle name="Normal 23 4 2 2 4" xfId="3901"/>
    <cellStyle name="Normal 23 4 2 2 5" xfId="3902"/>
    <cellStyle name="Normal 23 4 2 2_CS Indicators" xfId="3903"/>
    <cellStyle name="Normal 23 4 2 3" xfId="3904"/>
    <cellStyle name="Normal 23 4 2 3 2" xfId="3905"/>
    <cellStyle name="Normal 23 4 2 3 2 2" xfId="3906"/>
    <cellStyle name="Normal 23 4 2 3 2 3" xfId="3907"/>
    <cellStyle name="Normal 23 4 2 3 2_CS Indicators" xfId="3908"/>
    <cellStyle name="Normal 23 4 2 3 3" xfId="3909"/>
    <cellStyle name="Normal 23 4 2 3 4" xfId="3910"/>
    <cellStyle name="Normal 23 4 2 3_CS Indicators" xfId="3911"/>
    <cellStyle name="Normal 23 4 2 4" xfId="3912"/>
    <cellStyle name="Normal 23 4 2 4 2" xfId="3913"/>
    <cellStyle name="Normal 23 4 2 4 3" xfId="3914"/>
    <cellStyle name="Normal 23 4 2 4_CS Indicators" xfId="3915"/>
    <cellStyle name="Normal 23 4 2 5" xfId="3916"/>
    <cellStyle name="Normal 23 4 2 6" xfId="3917"/>
    <cellStyle name="Normal 23 4 2_CS Indicators" xfId="3918"/>
    <cellStyle name="Normal 23 4 3" xfId="3919"/>
    <cellStyle name="Normal 23 4 3 2" xfId="3920"/>
    <cellStyle name="Normal 23 4 3 2 2" xfId="3921"/>
    <cellStyle name="Normal 23 4 3 2 2 2" xfId="3922"/>
    <cellStyle name="Normal 23 4 3 2 2 3" xfId="3923"/>
    <cellStyle name="Normal 23 4 3 2 2_CS Indicators" xfId="3924"/>
    <cellStyle name="Normal 23 4 3 2 3" xfId="3925"/>
    <cellStyle name="Normal 23 4 3 2 4" xfId="3926"/>
    <cellStyle name="Normal 23 4 3 2_CS Indicators" xfId="3927"/>
    <cellStyle name="Normal 23 4 3 3" xfId="3928"/>
    <cellStyle name="Normal 23 4 3 3 2" xfId="3929"/>
    <cellStyle name="Normal 23 4 3 3 3" xfId="3930"/>
    <cellStyle name="Normal 23 4 3 3_CS Indicators" xfId="3931"/>
    <cellStyle name="Normal 23 4 3 4" xfId="3932"/>
    <cellStyle name="Normal 23 4 3 5" xfId="3933"/>
    <cellStyle name="Normal 23 4 3_CS Indicators" xfId="3934"/>
    <cellStyle name="Normal 23 4 4" xfId="3935"/>
    <cellStyle name="Normal 23 4 4 2" xfId="3936"/>
    <cellStyle name="Normal 23 4 4 2 2" xfId="3937"/>
    <cellStyle name="Normal 23 4 4 2 3" xfId="3938"/>
    <cellStyle name="Normal 23 4 4 2_CS Indicators" xfId="3939"/>
    <cellStyle name="Normal 23 4 4 3" xfId="3940"/>
    <cellStyle name="Normal 23 4 4 4" xfId="3941"/>
    <cellStyle name="Normal 23 4 4_CS Indicators" xfId="3942"/>
    <cellStyle name="Normal 23 4 5" xfId="3943"/>
    <cellStyle name="Normal 23 4 5 2" xfId="3944"/>
    <cellStyle name="Normal 23 4 5 3" xfId="3945"/>
    <cellStyle name="Normal 23 4 5_CS Indicators" xfId="3946"/>
    <cellStyle name="Normal 23 4 6" xfId="3947"/>
    <cellStyle name="Normal 23 4 7" xfId="3948"/>
    <cellStyle name="Normal 23 4_CS Indicators" xfId="3949"/>
    <cellStyle name="Normal 23 5" xfId="3950"/>
    <cellStyle name="Normal 23 5 2" xfId="3951"/>
    <cellStyle name="Normal 23 5 2 2" xfId="3952"/>
    <cellStyle name="Normal 23 5 2 2 2" xfId="3953"/>
    <cellStyle name="Normal 23 5 2 2 2 2" xfId="3954"/>
    <cellStyle name="Normal 23 5 2 2 2 3" xfId="3955"/>
    <cellStyle name="Normal 23 5 2 2 2_CS Indicators" xfId="3956"/>
    <cellStyle name="Normal 23 5 2 2 3" xfId="3957"/>
    <cellStyle name="Normal 23 5 2 2 4" xfId="3958"/>
    <cellStyle name="Normal 23 5 2 2_CS Indicators" xfId="3959"/>
    <cellStyle name="Normal 23 5 2 3" xfId="3960"/>
    <cellStyle name="Normal 23 5 2 3 2" xfId="3961"/>
    <cellStyle name="Normal 23 5 2 3 3" xfId="3962"/>
    <cellStyle name="Normal 23 5 2 3_CS Indicators" xfId="3963"/>
    <cellStyle name="Normal 23 5 2 4" xfId="3964"/>
    <cellStyle name="Normal 23 5 2 5" xfId="3965"/>
    <cellStyle name="Normal 23 5 2_CS Indicators" xfId="3966"/>
    <cellStyle name="Normal 23 5 3" xfId="3967"/>
    <cellStyle name="Normal 23 5 3 2" xfId="3968"/>
    <cellStyle name="Normal 23 5 3 2 2" xfId="3969"/>
    <cellStyle name="Normal 23 5 3 2 3" xfId="3970"/>
    <cellStyle name="Normal 23 5 3 2_CS Indicators" xfId="3971"/>
    <cellStyle name="Normal 23 5 3 3" xfId="3972"/>
    <cellStyle name="Normal 23 5 3 4" xfId="3973"/>
    <cellStyle name="Normal 23 5 3_CS Indicators" xfId="3974"/>
    <cellStyle name="Normal 23 5 4" xfId="3975"/>
    <cellStyle name="Normal 23 5 4 2" xfId="3976"/>
    <cellStyle name="Normal 23 5 4 3" xfId="3977"/>
    <cellStyle name="Normal 23 5 4_CS Indicators" xfId="3978"/>
    <cellStyle name="Normal 23 5 5" xfId="3979"/>
    <cellStyle name="Normal 23 5 6" xfId="3980"/>
    <cellStyle name="Normal 23 5_CS Indicators" xfId="3981"/>
    <cellStyle name="Normal 23 6" xfId="3982"/>
    <cellStyle name="Normal 23 6 2" xfId="3983"/>
    <cellStyle name="Normal 23 6 2 2" xfId="3984"/>
    <cellStyle name="Normal 23 6 2 2 2" xfId="3985"/>
    <cellStyle name="Normal 23 6 2 2 3" xfId="3986"/>
    <cellStyle name="Normal 23 6 2 2_CS Indicators" xfId="3987"/>
    <cellStyle name="Normal 23 6 2 3" xfId="3988"/>
    <cellStyle name="Normal 23 6 2 4" xfId="3989"/>
    <cellStyle name="Normal 23 6 2_CS Indicators" xfId="3990"/>
    <cellStyle name="Normal 23 6 3" xfId="3991"/>
    <cellStyle name="Normal 23 6 3 2" xfId="3992"/>
    <cellStyle name="Normal 23 6 3 3" xfId="3993"/>
    <cellStyle name="Normal 23 6 3_CS Indicators" xfId="3994"/>
    <cellStyle name="Normal 23 6 4" xfId="3995"/>
    <cellStyle name="Normal 23 6 5" xfId="3996"/>
    <cellStyle name="Normal 23 6_CS Indicators" xfId="3997"/>
    <cellStyle name="Normal 23 7" xfId="3998"/>
    <cellStyle name="Normal 23 7 2" xfId="3999"/>
    <cellStyle name="Normal 23 7 2 2" xfId="4000"/>
    <cellStyle name="Normal 23 7 2 3" xfId="4001"/>
    <cellStyle name="Normal 23 7 2_CS Indicators" xfId="4002"/>
    <cellStyle name="Normal 23 7 3" xfId="4003"/>
    <cellStyle name="Normal 23 7 4" xfId="4004"/>
    <cellStyle name="Normal 23 7_CS Indicators" xfId="4005"/>
    <cellStyle name="Normal 23 8" xfId="4006"/>
    <cellStyle name="Normal 23 8 2" xfId="4007"/>
    <cellStyle name="Normal 23 8 3" xfId="4008"/>
    <cellStyle name="Normal 23 8_CS Indicators" xfId="4009"/>
    <cellStyle name="Normal 23 9" xfId="4010"/>
    <cellStyle name="Normal 23_CS Indicators" xfId="4011"/>
    <cellStyle name="Normal 24" xfId="4012"/>
    <cellStyle name="Normal 24 10" xfId="4013"/>
    <cellStyle name="Normal 24 11" xfId="4014"/>
    <cellStyle name="Normal 24 11 2" xfId="4015"/>
    <cellStyle name="Normal 24 12" xfId="4016"/>
    <cellStyle name="Normal 24 13" xfId="4017"/>
    <cellStyle name="Normal 24 2" xfId="4018"/>
    <cellStyle name="Normal 24 2 2" xfId="4019"/>
    <cellStyle name="Normal 24 2 2 2" xfId="4020"/>
    <cellStyle name="Normal 24 2 2 2 2" xfId="4021"/>
    <cellStyle name="Normal 24 2 2 2 2 2" xfId="4022"/>
    <cellStyle name="Normal 24 2 2 2 2 2 2" xfId="4023"/>
    <cellStyle name="Normal 24 2 2 2 2 2 3" xfId="4024"/>
    <cellStyle name="Normal 24 2 2 2 2 2_CS Indicators" xfId="4025"/>
    <cellStyle name="Normal 24 2 2 2 2 3" xfId="4026"/>
    <cellStyle name="Normal 24 2 2 2 2 4" xfId="4027"/>
    <cellStyle name="Normal 24 2 2 2 2_CS Indicators" xfId="4028"/>
    <cellStyle name="Normal 24 2 2 2 3" xfId="4029"/>
    <cellStyle name="Normal 24 2 2 2 3 2" xfId="4030"/>
    <cellStyle name="Normal 24 2 2 2 3 3" xfId="4031"/>
    <cellStyle name="Normal 24 2 2 2 3_CS Indicators" xfId="4032"/>
    <cellStyle name="Normal 24 2 2 2 4" xfId="4033"/>
    <cellStyle name="Normal 24 2 2 2 5" xfId="4034"/>
    <cellStyle name="Normal 24 2 2 2_CS Indicators" xfId="4035"/>
    <cellStyle name="Normal 24 2 2 3" xfId="4036"/>
    <cellStyle name="Normal 24 2 2 3 2" xfId="4037"/>
    <cellStyle name="Normal 24 2 2 3 2 2" xfId="4038"/>
    <cellStyle name="Normal 24 2 2 3 2 3" xfId="4039"/>
    <cellStyle name="Normal 24 2 2 3 2_CS Indicators" xfId="4040"/>
    <cellStyle name="Normal 24 2 2 3 3" xfId="4041"/>
    <cellStyle name="Normal 24 2 2 3 4" xfId="4042"/>
    <cellStyle name="Normal 24 2 2 3_CS Indicators" xfId="4043"/>
    <cellStyle name="Normal 24 2 2 4" xfId="4044"/>
    <cellStyle name="Normal 24 2 2 4 2" xfId="4045"/>
    <cellStyle name="Normal 24 2 2 4 3" xfId="4046"/>
    <cellStyle name="Normal 24 2 2 4_CS Indicators" xfId="4047"/>
    <cellStyle name="Normal 24 2 2 5" xfId="4048"/>
    <cellStyle name="Normal 24 2 2 6" xfId="4049"/>
    <cellStyle name="Normal 24 2 2_CS Indicators" xfId="4050"/>
    <cellStyle name="Normal 24 2 3" xfId="4051"/>
    <cellStyle name="Normal 24 2 3 2" xfId="4052"/>
    <cellStyle name="Normal 24 2 3 2 2" xfId="4053"/>
    <cellStyle name="Normal 24 2 3 2 2 2" xfId="4054"/>
    <cellStyle name="Normal 24 2 3 2 2 3" xfId="4055"/>
    <cellStyle name="Normal 24 2 3 2 2_CS Indicators" xfId="4056"/>
    <cellStyle name="Normal 24 2 3 2 3" xfId="4057"/>
    <cellStyle name="Normal 24 2 3 2 4" xfId="4058"/>
    <cellStyle name="Normal 24 2 3 2_CS Indicators" xfId="4059"/>
    <cellStyle name="Normal 24 2 3 3" xfId="4060"/>
    <cellStyle name="Normal 24 2 3 3 2" xfId="4061"/>
    <cellStyle name="Normal 24 2 3 3 3" xfId="4062"/>
    <cellStyle name="Normal 24 2 3 3_CS Indicators" xfId="4063"/>
    <cellStyle name="Normal 24 2 3 4" xfId="4064"/>
    <cellStyle name="Normal 24 2 3 5" xfId="4065"/>
    <cellStyle name="Normal 24 2 3_CS Indicators" xfId="4066"/>
    <cellStyle name="Normal 24 2 4" xfId="4067"/>
    <cellStyle name="Normal 24 2 4 2" xfId="4068"/>
    <cellStyle name="Normal 24 2 4 2 2" xfId="4069"/>
    <cellStyle name="Normal 24 2 4 2 3" xfId="4070"/>
    <cellStyle name="Normal 24 2 4 2_CS Indicators" xfId="4071"/>
    <cellStyle name="Normal 24 2 4 3" xfId="4072"/>
    <cellStyle name="Normal 24 2 4 4" xfId="4073"/>
    <cellStyle name="Normal 24 2 4_CS Indicators" xfId="4074"/>
    <cellStyle name="Normal 24 2 5" xfId="4075"/>
    <cellStyle name="Normal 24 2 5 2" xfId="4076"/>
    <cellStyle name="Normal 24 2 5 3" xfId="4077"/>
    <cellStyle name="Normal 24 2 5_CS Indicators" xfId="4078"/>
    <cellStyle name="Normal 24 2 6" xfId="4079"/>
    <cellStyle name="Normal 24 2 7" xfId="4080"/>
    <cellStyle name="Normal 24 2 8" xfId="4081"/>
    <cellStyle name="Normal 24 2 9" xfId="4082"/>
    <cellStyle name="Normal 24 2_CS Indicators" xfId="4083"/>
    <cellStyle name="Normal 24 3" xfId="4084"/>
    <cellStyle name="Normal 24 3 2" xfId="4085"/>
    <cellStyle name="Normal 24 3 2 2" xfId="4086"/>
    <cellStyle name="Normal 24 3 2 2 2" xfId="4087"/>
    <cellStyle name="Normal 24 3 2 2 2 2" xfId="4088"/>
    <cellStyle name="Normal 24 3 2 2 2 2 2" xfId="4089"/>
    <cellStyle name="Normal 24 3 2 2 2 2 3" xfId="4090"/>
    <cellStyle name="Normal 24 3 2 2 2 2_CS Indicators" xfId="4091"/>
    <cellStyle name="Normal 24 3 2 2 2 3" xfId="4092"/>
    <cellStyle name="Normal 24 3 2 2 2 4" xfId="4093"/>
    <cellStyle name="Normal 24 3 2 2 2_CS Indicators" xfId="4094"/>
    <cellStyle name="Normal 24 3 2 2 3" xfId="4095"/>
    <cellStyle name="Normal 24 3 2 2 3 2" xfId="4096"/>
    <cellStyle name="Normal 24 3 2 2 3 3" xfId="4097"/>
    <cellStyle name="Normal 24 3 2 2 3_CS Indicators" xfId="4098"/>
    <cellStyle name="Normal 24 3 2 2 4" xfId="4099"/>
    <cellStyle name="Normal 24 3 2 2 5" xfId="4100"/>
    <cellStyle name="Normal 24 3 2 2_CS Indicators" xfId="4101"/>
    <cellStyle name="Normal 24 3 2 3" xfId="4102"/>
    <cellStyle name="Normal 24 3 2 3 2" xfId="4103"/>
    <cellStyle name="Normal 24 3 2 3 2 2" xfId="4104"/>
    <cellStyle name="Normal 24 3 2 3 2 3" xfId="4105"/>
    <cellStyle name="Normal 24 3 2 3 2_CS Indicators" xfId="4106"/>
    <cellStyle name="Normal 24 3 2 3 3" xfId="4107"/>
    <cellStyle name="Normal 24 3 2 3 4" xfId="4108"/>
    <cellStyle name="Normal 24 3 2 3_CS Indicators" xfId="4109"/>
    <cellStyle name="Normal 24 3 2 4" xfId="4110"/>
    <cellStyle name="Normal 24 3 2 4 2" xfId="4111"/>
    <cellStyle name="Normal 24 3 2 4 3" xfId="4112"/>
    <cellStyle name="Normal 24 3 2 4_CS Indicators" xfId="4113"/>
    <cellStyle name="Normal 24 3 2 5" xfId="4114"/>
    <cellStyle name="Normal 24 3 2 6" xfId="4115"/>
    <cellStyle name="Normal 24 3 2_CS Indicators" xfId="4116"/>
    <cellStyle name="Normal 24 3 3" xfId="4117"/>
    <cellStyle name="Normal 24 3 3 2" xfId="4118"/>
    <cellStyle name="Normal 24 3 3 2 2" xfId="4119"/>
    <cellStyle name="Normal 24 3 3 2 2 2" xfId="4120"/>
    <cellStyle name="Normal 24 3 3 2 2 3" xfId="4121"/>
    <cellStyle name="Normal 24 3 3 2 2_CS Indicators" xfId="4122"/>
    <cellStyle name="Normal 24 3 3 2 3" xfId="4123"/>
    <cellStyle name="Normal 24 3 3 2 4" xfId="4124"/>
    <cellStyle name="Normal 24 3 3 2_CS Indicators" xfId="4125"/>
    <cellStyle name="Normal 24 3 3 3" xfId="4126"/>
    <cellStyle name="Normal 24 3 3 3 2" xfId="4127"/>
    <cellStyle name="Normal 24 3 3 3 3" xfId="4128"/>
    <cellStyle name="Normal 24 3 3 3_CS Indicators" xfId="4129"/>
    <cellStyle name="Normal 24 3 3 4" xfId="4130"/>
    <cellStyle name="Normal 24 3 3 5" xfId="4131"/>
    <cellStyle name="Normal 24 3 3_CS Indicators" xfId="4132"/>
    <cellStyle name="Normal 24 3 4" xfId="4133"/>
    <cellStyle name="Normal 24 3 4 2" xfId="4134"/>
    <cellStyle name="Normal 24 3 4 2 2" xfId="4135"/>
    <cellStyle name="Normal 24 3 4 2 3" xfId="4136"/>
    <cellStyle name="Normal 24 3 4 2_CS Indicators" xfId="4137"/>
    <cellStyle name="Normal 24 3 4 3" xfId="4138"/>
    <cellStyle name="Normal 24 3 4 4" xfId="4139"/>
    <cellStyle name="Normal 24 3 4_CS Indicators" xfId="4140"/>
    <cellStyle name="Normal 24 3 5" xfId="4141"/>
    <cellStyle name="Normal 24 3 5 2" xfId="4142"/>
    <cellStyle name="Normal 24 3 5 3" xfId="4143"/>
    <cellStyle name="Normal 24 3 5_CS Indicators" xfId="4144"/>
    <cellStyle name="Normal 24 3 6" xfId="4145"/>
    <cellStyle name="Normal 24 3 7" xfId="4146"/>
    <cellStyle name="Normal 24 3_CS Indicators" xfId="4147"/>
    <cellStyle name="Normal 24 4" xfId="4148"/>
    <cellStyle name="Normal 24 4 2" xfId="4149"/>
    <cellStyle name="Normal 24 4 2 2" xfId="4150"/>
    <cellStyle name="Normal 24 4 2 2 2" xfId="4151"/>
    <cellStyle name="Normal 24 4 2 2 2 2" xfId="4152"/>
    <cellStyle name="Normal 24 4 2 2 2 2 2" xfId="4153"/>
    <cellStyle name="Normal 24 4 2 2 2 2 3" xfId="4154"/>
    <cellStyle name="Normal 24 4 2 2 2 2_CS Indicators" xfId="4155"/>
    <cellStyle name="Normal 24 4 2 2 2 3" xfId="4156"/>
    <cellStyle name="Normal 24 4 2 2 2 4" xfId="4157"/>
    <cellStyle name="Normal 24 4 2 2 2_CS Indicators" xfId="4158"/>
    <cellStyle name="Normal 24 4 2 2 3" xfId="4159"/>
    <cellStyle name="Normal 24 4 2 2 3 2" xfId="4160"/>
    <cellStyle name="Normal 24 4 2 2 3 3" xfId="4161"/>
    <cellStyle name="Normal 24 4 2 2 3_CS Indicators" xfId="4162"/>
    <cellStyle name="Normal 24 4 2 2 4" xfId="4163"/>
    <cellStyle name="Normal 24 4 2 2 5" xfId="4164"/>
    <cellStyle name="Normal 24 4 2 2_CS Indicators" xfId="4165"/>
    <cellStyle name="Normal 24 4 2 3" xfId="4166"/>
    <cellStyle name="Normal 24 4 2 3 2" xfId="4167"/>
    <cellStyle name="Normal 24 4 2 3 2 2" xfId="4168"/>
    <cellStyle name="Normal 24 4 2 3 2 3" xfId="4169"/>
    <cellStyle name="Normal 24 4 2 3 2_CS Indicators" xfId="4170"/>
    <cellStyle name="Normal 24 4 2 3 3" xfId="4171"/>
    <cellStyle name="Normal 24 4 2 3 4" xfId="4172"/>
    <cellStyle name="Normal 24 4 2 3_CS Indicators" xfId="4173"/>
    <cellStyle name="Normal 24 4 2 4" xfId="4174"/>
    <cellStyle name="Normal 24 4 2 4 2" xfId="4175"/>
    <cellStyle name="Normal 24 4 2 4 3" xfId="4176"/>
    <cellStyle name="Normal 24 4 2 4_CS Indicators" xfId="4177"/>
    <cellStyle name="Normal 24 4 2 5" xfId="4178"/>
    <cellStyle name="Normal 24 4 2 6" xfId="4179"/>
    <cellStyle name="Normal 24 4 2_CS Indicators" xfId="4180"/>
    <cellStyle name="Normal 24 4 3" xfId="4181"/>
    <cellStyle name="Normal 24 4 3 2" xfId="4182"/>
    <cellStyle name="Normal 24 4 3 2 2" xfId="4183"/>
    <cellStyle name="Normal 24 4 3 2 2 2" xfId="4184"/>
    <cellStyle name="Normal 24 4 3 2 2 3" xfId="4185"/>
    <cellStyle name="Normal 24 4 3 2 2_CS Indicators" xfId="4186"/>
    <cellStyle name="Normal 24 4 3 2 3" xfId="4187"/>
    <cellStyle name="Normal 24 4 3 2 4" xfId="4188"/>
    <cellStyle name="Normal 24 4 3 2_CS Indicators" xfId="4189"/>
    <cellStyle name="Normal 24 4 3 3" xfId="4190"/>
    <cellStyle name="Normal 24 4 3 3 2" xfId="4191"/>
    <cellStyle name="Normal 24 4 3 3 3" xfId="4192"/>
    <cellStyle name="Normal 24 4 3 3_CS Indicators" xfId="4193"/>
    <cellStyle name="Normal 24 4 3 4" xfId="4194"/>
    <cellStyle name="Normal 24 4 3 5" xfId="4195"/>
    <cellStyle name="Normal 24 4 3_CS Indicators" xfId="4196"/>
    <cellStyle name="Normal 24 4 4" xfId="4197"/>
    <cellStyle name="Normal 24 4 4 2" xfId="4198"/>
    <cellStyle name="Normal 24 4 4 2 2" xfId="4199"/>
    <cellStyle name="Normal 24 4 4 2 3" xfId="4200"/>
    <cellStyle name="Normal 24 4 4 2_CS Indicators" xfId="4201"/>
    <cellStyle name="Normal 24 4 4 3" xfId="4202"/>
    <cellStyle name="Normal 24 4 4 4" xfId="4203"/>
    <cellStyle name="Normal 24 4 4_CS Indicators" xfId="4204"/>
    <cellStyle name="Normal 24 4 5" xfId="4205"/>
    <cellStyle name="Normal 24 4 5 2" xfId="4206"/>
    <cellStyle name="Normal 24 4 5 3" xfId="4207"/>
    <cellStyle name="Normal 24 4 5_CS Indicators" xfId="4208"/>
    <cellStyle name="Normal 24 4 6" xfId="4209"/>
    <cellStyle name="Normal 24 4 7" xfId="4210"/>
    <cellStyle name="Normal 24 4_CS Indicators" xfId="4211"/>
    <cellStyle name="Normal 24 5" xfId="4212"/>
    <cellStyle name="Normal 24 5 2" xfId="4213"/>
    <cellStyle name="Normal 24 5 2 2" xfId="4214"/>
    <cellStyle name="Normal 24 5 2 2 2" xfId="4215"/>
    <cellStyle name="Normal 24 5 2 2 2 2" xfId="4216"/>
    <cellStyle name="Normal 24 5 2 2 2 3" xfId="4217"/>
    <cellStyle name="Normal 24 5 2 2 2_CS Indicators" xfId="4218"/>
    <cellStyle name="Normal 24 5 2 2 3" xfId="4219"/>
    <cellStyle name="Normal 24 5 2 2 4" xfId="4220"/>
    <cellStyle name="Normal 24 5 2 2_CS Indicators" xfId="4221"/>
    <cellStyle name="Normal 24 5 2 3" xfId="4222"/>
    <cellStyle name="Normal 24 5 2 3 2" xfId="4223"/>
    <cellStyle name="Normal 24 5 2 3 3" xfId="4224"/>
    <cellStyle name="Normal 24 5 2 3_CS Indicators" xfId="4225"/>
    <cellStyle name="Normal 24 5 2 4" xfId="4226"/>
    <cellStyle name="Normal 24 5 2 5" xfId="4227"/>
    <cellStyle name="Normal 24 5 2_CS Indicators" xfId="4228"/>
    <cellStyle name="Normal 24 5 3" xfId="4229"/>
    <cellStyle name="Normal 24 5 3 2" xfId="4230"/>
    <cellStyle name="Normal 24 5 3 2 2" xfId="4231"/>
    <cellStyle name="Normal 24 5 3 2 3" xfId="4232"/>
    <cellStyle name="Normal 24 5 3 2_CS Indicators" xfId="4233"/>
    <cellStyle name="Normal 24 5 3 3" xfId="4234"/>
    <cellStyle name="Normal 24 5 3 4" xfId="4235"/>
    <cellStyle name="Normal 24 5 3_CS Indicators" xfId="4236"/>
    <cellStyle name="Normal 24 5 4" xfId="4237"/>
    <cellStyle name="Normal 24 5 4 2" xfId="4238"/>
    <cellStyle name="Normal 24 5 4 3" xfId="4239"/>
    <cellStyle name="Normal 24 5 4_CS Indicators" xfId="4240"/>
    <cellStyle name="Normal 24 5 5" xfId="4241"/>
    <cellStyle name="Normal 24 5 6" xfId="4242"/>
    <cellStyle name="Normal 24 5_CS Indicators" xfId="4243"/>
    <cellStyle name="Normal 24 6" xfId="4244"/>
    <cellStyle name="Normal 24 6 2" xfId="4245"/>
    <cellStyle name="Normal 24 6 2 2" xfId="4246"/>
    <cellStyle name="Normal 24 6 2 2 2" xfId="4247"/>
    <cellStyle name="Normal 24 6 2 2 3" xfId="4248"/>
    <cellStyle name="Normal 24 6 2 2_CS Indicators" xfId="4249"/>
    <cellStyle name="Normal 24 6 2 3" xfId="4250"/>
    <cellStyle name="Normal 24 6 2 4" xfId="4251"/>
    <cellStyle name="Normal 24 6 2_CS Indicators" xfId="4252"/>
    <cellStyle name="Normal 24 6 3" xfId="4253"/>
    <cellStyle name="Normal 24 6 3 2" xfId="4254"/>
    <cellStyle name="Normal 24 6 3 3" xfId="4255"/>
    <cellStyle name="Normal 24 6 3_CS Indicators" xfId="4256"/>
    <cellStyle name="Normal 24 6 4" xfId="4257"/>
    <cellStyle name="Normal 24 6 5" xfId="4258"/>
    <cellStyle name="Normal 24 6_CS Indicators" xfId="4259"/>
    <cellStyle name="Normal 24 7" xfId="4260"/>
    <cellStyle name="Normal 24 7 2" xfId="4261"/>
    <cellStyle name="Normal 24 7 2 2" xfId="4262"/>
    <cellStyle name="Normal 24 7 2 3" xfId="4263"/>
    <cellStyle name="Normal 24 7 2_CS Indicators" xfId="4264"/>
    <cellStyle name="Normal 24 7 3" xfId="4265"/>
    <cellStyle name="Normal 24 7 4" xfId="4266"/>
    <cellStyle name="Normal 24 7_CS Indicators" xfId="4267"/>
    <cellStyle name="Normal 24 8" xfId="4268"/>
    <cellStyle name="Normal 24 8 2" xfId="4269"/>
    <cellStyle name="Normal 24 8 3" xfId="4270"/>
    <cellStyle name="Normal 24 8_CS Indicators" xfId="4271"/>
    <cellStyle name="Normal 24 9" xfId="4272"/>
    <cellStyle name="Normal 24_CS Indicators" xfId="4273"/>
    <cellStyle name="Normal 25" xfId="4274"/>
    <cellStyle name="Normal 25 2" xfId="4275"/>
    <cellStyle name="Normal 25 2 2" xfId="4276"/>
    <cellStyle name="Normal 25 2 3" xfId="4277"/>
    <cellStyle name="Normal 25 3" xfId="4278"/>
    <cellStyle name="Normal 25 3 2" xfId="4279"/>
    <cellStyle name="Normal 25 4" xfId="4280"/>
    <cellStyle name="Normal 25 5" xfId="4281"/>
    <cellStyle name="Normal 25_CS Indicators" xfId="4282"/>
    <cellStyle name="Normal 26" xfId="4283"/>
    <cellStyle name="Normal 26 2" xfId="4284"/>
    <cellStyle name="Normal 26 2 2" xfId="4285"/>
    <cellStyle name="Normal 26 2 3" xfId="4286"/>
    <cellStyle name="Normal 26 3" xfId="4287"/>
    <cellStyle name="Normal 26 3 2" xfId="4288"/>
    <cellStyle name="Normal 26 4" xfId="4289"/>
    <cellStyle name="Normal 26 5" xfId="4290"/>
    <cellStyle name="Normal 26_CS Indicators" xfId="4291"/>
    <cellStyle name="Normal 27" xfId="4292"/>
    <cellStyle name="Normal 27 2" xfId="4293"/>
    <cellStyle name="Normal 27 2 2" xfId="4294"/>
    <cellStyle name="Normal 27 2 3" xfId="4295"/>
    <cellStyle name="Normal 27 3" xfId="4296"/>
    <cellStyle name="Normal 27 3 2" xfId="4297"/>
    <cellStyle name="Normal 27 4" xfId="4298"/>
    <cellStyle name="Normal 27 5" xfId="4299"/>
    <cellStyle name="Normal 27_CS Indicators" xfId="4300"/>
    <cellStyle name="Normal 28" xfId="4301"/>
    <cellStyle name="Normal 28 2" xfId="4302"/>
    <cellStyle name="Normal 28 2 2" xfId="4303"/>
    <cellStyle name="Normal 28 2 3" xfId="4304"/>
    <cellStyle name="Normal 28 3" xfId="4305"/>
    <cellStyle name="Normal 28 3 2" xfId="4306"/>
    <cellStyle name="Normal 28 4" xfId="4307"/>
    <cellStyle name="Normal 28 5" xfId="4308"/>
    <cellStyle name="Normal 28_CS Indicators" xfId="4309"/>
    <cellStyle name="Normal 29" xfId="4310"/>
    <cellStyle name="Normal 29 10" xfId="4311"/>
    <cellStyle name="Normal 29 11" xfId="4312"/>
    <cellStyle name="Normal 29 2" xfId="4313"/>
    <cellStyle name="Normal 29 2 2" xfId="4314"/>
    <cellStyle name="Normal 29 2 3" xfId="4315"/>
    <cellStyle name="Normal 29 3" xfId="4316"/>
    <cellStyle name="Normal 29 3 2" xfId="4317"/>
    <cellStyle name="Normal 29 3 2 2" xfId="4318"/>
    <cellStyle name="Normal 29 3 2 2 2" xfId="4319"/>
    <cellStyle name="Normal 29 3 2 2 2 2" xfId="4320"/>
    <cellStyle name="Normal 29 3 2 2 2 3" xfId="4321"/>
    <cellStyle name="Normal 29 3 2 2 2_CS Indicators" xfId="4322"/>
    <cellStyle name="Normal 29 3 2 2 3" xfId="4323"/>
    <cellStyle name="Normal 29 3 2 2 4" xfId="4324"/>
    <cellStyle name="Normal 29 3 2 2_CS Indicators" xfId="4325"/>
    <cellStyle name="Normal 29 3 2 3" xfId="4326"/>
    <cellStyle name="Normal 29 3 2 3 2" xfId="4327"/>
    <cellStyle name="Normal 29 3 2 3 3" xfId="4328"/>
    <cellStyle name="Normal 29 3 2 3_CS Indicators" xfId="4329"/>
    <cellStyle name="Normal 29 3 2 4" xfId="4330"/>
    <cellStyle name="Normal 29 3 2 5" xfId="4331"/>
    <cellStyle name="Normal 29 3 2_CS Indicators" xfId="4332"/>
    <cellStyle name="Normal 29 3 3" xfId="4333"/>
    <cellStyle name="Normal 29 3 3 2" xfId="4334"/>
    <cellStyle name="Normal 29 3 3 2 2" xfId="4335"/>
    <cellStyle name="Normal 29 3 3 2 3" xfId="4336"/>
    <cellStyle name="Normal 29 3 3 2_CS Indicators" xfId="4337"/>
    <cellStyle name="Normal 29 3 3 3" xfId="4338"/>
    <cellStyle name="Normal 29 3 3 4" xfId="4339"/>
    <cellStyle name="Normal 29 3 3_CS Indicators" xfId="4340"/>
    <cellStyle name="Normal 29 3 4" xfId="4341"/>
    <cellStyle name="Normal 29 3 4 2" xfId="4342"/>
    <cellStyle name="Normal 29 3 4 3" xfId="4343"/>
    <cellStyle name="Normal 29 3 4_CS Indicators" xfId="4344"/>
    <cellStyle name="Normal 29 3 5" xfId="4345"/>
    <cellStyle name="Normal 29 3 6" xfId="4346"/>
    <cellStyle name="Normal 29 3_CS Indicators" xfId="4347"/>
    <cellStyle name="Normal 29 4" xfId="4348"/>
    <cellStyle name="Normal 29 4 2" xfId="4349"/>
    <cellStyle name="Normal 29 4 2 2" xfId="4350"/>
    <cellStyle name="Normal 29 4 2 2 2" xfId="4351"/>
    <cellStyle name="Normal 29 4 2 2 3" xfId="4352"/>
    <cellStyle name="Normal 29 4 2 2_CS Indicators" xfId="4353"/>
    <cellStyle name="Normal 29 4 2 3" xfId="4354"/>
    <cellStyle name="Normal 29 4 2 4" xfId="4355"/>
    <cellStyle name="Normal 29 4 2_CS Indicators" xfId="4356"/>
    <cellStyle name="Normal 29 4 3" xfId="4357"/>
    <cellStyle name="Normal 29 4 3 2" xfId="4358"/>
    <cellStyle name="Normal 29 4 3 3" xfId="4359"/>
    <cellStyle name="Normal 29 4 3_CS Indicators" xfId="4360"/>
    <cellStyle name="Normal 29 4 4" xfId="4361"/>
    <cellStyle name="Normal 29 4 5" xfId="4362"/>
    <cellStyle name="Normal 29 4_CS Indicators" xfId="4363"/>
    <cellStyle name="Normal 29 5" xfId="4364"/>
    <cellStyle name="Normal 29 5 2" xfId="4365"/>
    <cellStyle name="Normal 29 5 2 2" xfId="4366"/>
    <cellStyle name="Normal 29 5 2 3" xfId="4367"/>
    <cellStyle name="Normal 29 5 2_CS Indicators" xfId="4368"/>
    <cellStyle name="Normal 29 5 3" xfId="4369"/>
    <cellStyle name="Normal 29 5 4" xfId="4370"/>
    <cellStyle name="Normal 29 5_CS Indicators" xfId="4371"/>
    <cellStyle name="Normal 29 6" xfId="4372"/>
    <cellStyle name="Normal 29 6 2" xfId="4373"/>
    <cellStyle name="Normal 29 6 3" xfId="4374"/>
    <cellStyle name="Normal 29 6_CS Indicators" xfId="4375"/>
    <cellStyle name="Normal 29 7" xfId="4376"/>
    <cellStyle name="Normal 29 8" xfId="4377"/>
    <cellStyle name="Normal 29 9" xfId="4378"/>
    <cellStyle name="Normal 29 9 2" xfId="4379"/>
    <cellStyle name="Normal 29_CS Indicators" xfId="4380"/>
    <cellStyle name="Normal 3" xfId="65"/>
    <cellStyle name="Normal 3 10" xfId="4381"/>
    <cellStyle name="Normal 3 11" xfId="4382"/>
    <cellStyle name="Normal 3 2" xfId="66"/>
    <cellStyle name="Normal 3 2 2" xfId="331"/>
    <cellStyle name="Normal 3 2 2 2" xfId="4383"/>
    <cellStyle name="Normal 3 2 2 3" xfId="4384"/>
    <cellStyle name="Normal 3 2 3" xfId="4385"/>
    <cellStyle name="Normal 3 2 4" xfId="7792"/>
    <cellStyle name="Normal 3 3" xfId="67"/>
    <cellStyle name="Normal 3 3 2" xfId="4386"/>
    <cellStyle name="Normal 3 3_04 2012 CS MOPR Report" xfId="4387"/>
    <cellStyle name="Normal 3 4" xfId="235"/>
    <cellStyle name="Normal 3 5" xfId="4388"/>
    <cellStyle name="Normal 3 5 2" xfId="4389"/>
    <cellStyle name="Normal 3 5 2 2" xfId="4390"/>
    <cellStyle name="Normal 3 5 2 3" xfId="4391"/>
    <cellStyle name="Normal 3 5 3" xfId="4392"/>
    <cellStyle name="Normal 3 5 3 2" xfId="4393"/>
    <cellStyle name="Normal 3 5 4" xfId="4394"/>
    <cellStyle name="Normal 3 5 5" xfId="4395"/>
    <cellStyle name="Normal 3 5_CS Indicators" xfId="4396"/>
    <cellStyle name="Normal 3 6" xfId="4397"/>
    <cellStyle name="Normal 3 6 2" xfId="4398"/>
    <cellStyle name="Normal 3 6 2 2" xfId="4399"/>
    <cellStyle name="Normal 3 6 2 3" xfId="4400"/>
    <cellStyle name="Normal 3 6 3" xfId="4401"/>
    <cellStyle name="Normal 3 6 3 2" xfId="4402"/>
    <cellStyle name="Normal 3 6 4" xfId="4403"/>
    <cellStyle name="Normal 3 6 5" xfId="4404"/>
    <cellStyle name="Normal 3 6_CS Indicators" xfId="4405"/>
    <cellStyle name="Normal 3 7" xfId="4406"/>
    <cellStyle name="Normal 3 8" xfId="4407"/>
    <cellStyle name="Normal 3 9" xfId="4408"/>
    <cellStyle name="Normal 3_04 2012 CS MOPR Report" xfId="4409"/>
    <cellStyle name="Normal 30" xfId="4410"/>
    <cellStyle name="Normal 30 10" xfId="4411"/>
    <cellStyle name="Normal 30 11" xfId="4412"/>
    <cellStyle name="Normal 30 2" xfId="4413"/>
    <cellStyle name="Normal 30 2 2" xfId="4414"/>
    <cellStyle name="Normal 30 2 3" xfId="4415"/>
    <cellStyle name="Normal 30 3" xfId="4416"/>
    <cellStyle name="Normal 30 3 2" xfId="4417"/>
    <cellStyle name="Normal 30 3 2 2" xfId="4418"/>
    <cellStyle name="Normal 30 3 2 2 2" xfId="4419"/>
    <cellStyle name="Normal 30 3 2 2 2 2" xfId="4420"/>
    <cellStyle name="Normal 30 3 2 2 2 3" xfId="4421"/>
    <cellStyle name="Normal 30 3 2 2 2_CS Indicators" xfId="4422"/>
    <cellStyle name="Normal 30 3 2 2 3" xfId="4423"/>
    <cellStyle name="Normal 30 3 2 2 4" xfId="4424"/>
    <cellStyle name="Normal 30 3 2 2_CS Indicators" xfId="4425"/>
    <cellStyle name="Normal 30 3 2 3" xfId="4426"/>
    <cellStyle name="Normal 30 3 2 3 2" xfId="4427"/>
    <cellStyle name="Normal 30 3 2 3 3" xfId="4428"/>
    <cellStyle name="Normal 30 3 2 3_CS Indicators" xfId="4429"/>
    <cellStyle name="Normal 30 3 2 4" xfId="4430"/>
    <cellStyle name="Normal 30 3 2 5" xfId="4431"/>
    <cellStyle name="Normal 30 3 2_CS Indicators" xfId="4432"/>
    <cellStyle name="Normal 30 3 3" xfId="4433"/>
    <cellStyle name="Normal 30 3 3 2" xfId="4434"/>
    <cellStyle name="Normal 30 3 3 2 2" xfId="4435"/>
    <cellStyle name="Normal 30 3 3 2 3" xfId="4436"/>
    <cellStyle name="Normal 30 3 3 2_CS Indicators" xfId="4437"/>
    <cellStyle name="Normal 30 3 3 3" xfId="4438"/>
    <cellStyle name="Normal 30 3 3 4" xfId="4439"/>
    <cellStyle name="Normal 30 3 3_CS Indicators" xfId="4440"/>
    <cellStyle name="Normal 30 3 4" xfId="4441"/>
    <cellStyle name="Normal 30 3 4 2" xfId="4442"/>
    <cellStyle name="Normal 30 3 4 3" xfId="4443"/>
    <cellStyle name="Normal 30 3 4_CS Indicators" xfId="4444"/>
    <cellStyle name="Normal 30 3 5" xfId="4445"/>
    <cellStyle name="Normal 30 3 6" xfId="4446"/>
    <cellStyle name="Normal 30 3_CS Indicators" xfId="4447"/>
    <cellStyle name="Normal 30 4" xfId="4448"/>
    <cellStyle name="Normal 30 4 2" xfId="4449"/>
    <cellStyle name="Normal 30 4 2 2" xfId="4450"/>
    <cellStyle name="Normal 30 4 2 2 2" xfId="4451"/>
    <cellStyle name="Normal 30 4 2 2 3" xfId="4452"/>
    <cellStyle name="Normal 30 4 2 2_CS Indicators" xfId="4453"/>
    <cellStyle name="Normal 30 4 2 3" xfId="4454"/>
    <cellStyle name="Normal 30 4 2 4" xfId="4455"/>
    <cellStyle name="Normal 30 4 2_CS Indicators" xfId="4456"/>
    <cellStyle name="Normal 30 4 3" xfId="4457"/>
    <cellStyle name="Normal 30 4 3 2" xfId="4458"/>
    <cellStyle name="Normal 30 4 3 3" xfId="4459"/>
    <cellStyle name="Normal 30 4 3_CS Indicators" xfId="4460"/>
    <cellStyle name="Normal 30 4 4" xfId="4461"/>
    <cellStyle name="Normal 30 4 5" xfId="4462"/>
    <cellStyle name="Normal 30 4_CS Indicators" xfId="4463"/>
    <cellStyle name="Normal 30 5" xfId="4464"/>
    <cellStyle name="Normal 30 5 2" xfId="4465"/>
    <cellStyle name="Normal 30 5 2 2" xfId="4466"/>
    <cellStyle name="Normal 30 5 2 3" xfId="4467"/>
    <cellStyle name="Normal 30 5 2_CS Indicators" xfId="4468"/>
    <cellStyle name="Normal 30 5 3" xfId="4469"/>
    <cellStyle name="Normal 30 5 4" xfId="4470"/>
    <cellStyle name="Normal 30 5_CS Indicators" xfId="4471"/>
    <cellStyle name="Normal 30 6" xfId="4472"/>
    <cellStyle name="Normal 30 6 2" xfId="4473"/>
    <cellStyle name="Normal 30 6 3" xfId="4474"/>
    <cellStyle name="Normal 30 6_CS Indicators" xfId="4475"/>
    <cellStyle name="Normal 30 7" xfId="4476"/>
    <cellStyle name="Normal 30 8" xfId="4477"/>
    <cellStyle name="Normal 30 9" xfId="4478"/>
    <cellStyle name="Normal 30 9 2" xfId="4479"/>
    <cellStyle name="Normal 30_CS Indicators" xfId="4480"/>
    <cellStyle name="Normal 31" xfId="4481"/>
    <cellStyle name="Normal 31 2" xfId="4482"/>
    <cellStyle name="Normal 31 3" xfId="4483"/>
    <cellStyle name="Normal 31 3 2" xfId="4484"/>
    <cellStyle name="Normal 31 3 2 2" xfId="4485"/>
    <cellStyle name="Normal 31 3 2 2 2" xfId="4486"/>
    <cellStyle name="Normal 31 3 2 2 2 2" xfId="4487"/>
    <cellStyle name="Normal 31 3 2 2 2 3" xfId="4488"/>
    <cellStyle name="Normal 31 3 2 2 2_CS Indicators" xfId="4489"/>
    <cellStyle name="Normal 31 3 2 2 3" xfId="4490"/>
    <cellStyle name="Normal 31 3 2 2 4" xfId="4491"/>
    <cellStyle name="Normal 31 3 2 2_CS Indicators" xfId="4492"/>
    <cellStyle name="Normal 31 3 2 3" xfId="4493"/>
    <cellStyle name="Normal 31 3 2 3 2" xfId="4494"/>
    <cellStyle name="Normal 31 3 2 3 3" xfId="4495"/>
    <cellStyle name="Normal 31 3 2 3_CS Indicators" xfId="4496"/>
    <cellStyle name="Normal 31 3 2 4" xfId="4497"/>
    <cellStyle name="Normal 31 3 2 5" xfId="4498"/>
    <cellStyle name="Normal 31 3 2_CS Indicators" xfId="4499"/>
    <cellStyle name="Normal 31 3 3" xfId="4500"/>
    <cellStyle name="Normal 31 3 3 2" xfId="4501"/>
    <cellStyle name="Normal 31 3 3 2 2" xfId="4502"/>
    <cellStyle name="Normal 31 3 3 2 3" xfId="4503"/>
    <cellStyle name="Normal 31 3 3 2_CS Indicators" xfId="4504"/>
    <cellStyle name="Normal 31 3 3 3" xfId="4505"/>
    <cellStyle name="Normal 31 3 3 4" xfId="4506"/>
    <cellStyle name="Normal 31 3 3_CS Indicators" xfId="4507"/>
    <cellStyle name="Normal 31 3 4" xfId="4508"/>
    <cellStyle name="Normal 31 3 4 2" xfId="4509"/>
    <cellStyle name="Normal 31 3 4 3" xfId="4510"/>
    <cellStyle name="Normal 31 3 4_CS Indicators" xfId="4511"/>
    <cellStyle name="Normal 31 3 5" xfId="4512"/>
    <cellStyle name="Normal 31 3 6" xfId="4513"/>
    <cellStyle name="Normal 31 3_CS Indicators" xfId="4514"/>
    <cellStyle name="Normal 31 4" xfId="4515"/>
    <cellStyle name="Normal 31 4 2" xfId="4516"/>
    <cellStyle name="Normal 31 4 2 2" xfId="4517"/>
    <cellStyle name="Normal 31 4 2 2 2" xfId="4518"/>
    <cellStyle name="Normal 31 4 2 2 3" xfId="4519"/>
    <cellStyle name="Normal 31 4 2 2_CS Indicators" xfId="4520"/>
    <cellStyle name="Normal 31 4 2 3" xfId="4521"/>
    <cellStyle name="Normal 31 4 2 4" xfId="4522"/>
    <cellStyle name="Normal 31 4 2_CS Indicators" xfId="4523"/>
    <cellStyle name="Normal 31 4 3" xfId="4524"/>
    <cellStyle name="Normal 31 4 3 2" xfId="4525"/>
    <cellStyle name="Normal 31 4 3 3" xfId="4526"/>
    <cellStyle name="Normal 31 4 3_CS Indicators" xfId="4527"/>
    <cellStyle name="Normal 31 4 4" xfId="4528"/>
    <cellStyle name="Normal 31 4 5" xfId="4529"/>
    <cellStyle name="Normal 31 4_CS Indicators" xfId="4530"/>
    <cellStyle name="Normal 31 5" xfId="4531"/>
    <cellStyle name="Normal 31 5 2" xfId="4532"/>
    <cellStyle name="Normal 31 5 2 2" xfId="4533"/>
    <cellStyle name="Normal 31 5 2 3" xfId="4534"/>
    <cellStyle name="Normal 31 5 2_CS Indicators" xfId="4535"/>
    <cellStyle name="Normal 31 5 3" xfId="4536"/>
    <cellStyle name="Normal 31 5 4" xfId="4537"/>
    <cellStyle name="Normal 31 5_CS Indicators" xfId="4538"/>
    <cellStyle name="Normal 31 6" xfId="4539"/>
    <cellStyle name="Normal 31 6 2" xfId="4540"/>
    <cellStyle name="Normal 31 6 3" xfId="4541"/>
    <cellStyle name="Normal 31 6_CS Indicators" xfId="4542"/>
    <cellStyle name="Normal 31 7" xfId="4543"/>
    <cellStyle name="Normal 31 8" xfId="4544"/>
    <cellStyle name="Normal 32" xfId="4545"/>
    <cellStyle name="Normal 32 2" xfId="4546"/>
    <cellStyle name="Normal 32 2 2" xfId="4547"/>
    <cellStyle name="Normal 32 2 3" xfId="4548"/>
    <cellStyle name="Normal 32 3" xfId="4549"/>
    <cellStyle name="Normal 32 3 2" xfId="4550"/>
    <cellStyle name="Normal 32 4" xfId="4551"/>
    <cellStyle name="Normal 32 5" xfId="4552"/>
    <cellStyle name="Normal 32_CS Indicators" xfId="4553"/>
    <cellStyle name="Normal 33" xfId="4554"/>
    <cellStyle name="Normal 33 2" xfId="4555"/>
    <cellStyle name="Normal 33 2 2" xfId="4556"/>
    <cellStyle name="Normal 33 2 3" xfId="4557"/>
    <cellStyle name="Normal 33 3" xfId="4558"/>
    <cellStyle name="Normal 33 3 2" xfId="4559"/>
    <cellStyle name="Normal 33 4" xfId="4560"/>
    <cellStyle name="Normal 33 5" xfId="4561"/>
    <cellStyle name="Normal 33_CS Indicators" xfId="4562"/>
    <cellStyle name="Normal 34" xfId="4563"/>
    <cellStyle name="Normal 34 2" xfId="4564"/>
    <cellStyle name="Normal 34 2 2" xfId="4565"/>
    <cellStyle name="Normal 34 2 3" xfId="4566"/>
    <cellStyle name="Normal 34 3" xfId="4567"/>
    <cellStyle name="Normal 34 3 2" xfId="4568"/>
    <cellStyle name="Normal 34 4" xfId="4569"/>
    <cellStyle name="Normal 34 5" xfId="4570"/>
    <cellStyle name="Normal 34_CS Indicators" xfId="4571"/>
    <cellStyle name="Normal 35" xfId="4572"/>
    <cellStyle name="Normal 36" xfId="4573"/>
    <cellStyle name="Normal 37" xfId="4574"/>
    <cellStyle name="Normal 38" xfId="4575"/>
    <cellStyle name="Normal 39" xfId="4576"/>
    <cellStyle name="Normal 4" xfId="68"/>
    <cellStyle name="Normal 4 2" xfId="69"/>
    <cellStyle name="Normal 4 2 2" xfId="4577"/>
    <cellStyle name="Normal 4 2 2 2" xfId="4578"/>
    <cellStyle name="Normal 4 2 2 3" xfId="4579"/>
    <cellStyle name="Normal 4 2 3" xfId="4580"/>
    <cellStyle name="Normal 4 2_CS Indicators" xfId="4581"/>
    <cellStyle name="Normal 4 3" xfId="236"/>
    <cellStyle name="Normal 4 4" xfId="4582"/>
    <cellStyle name="Normal 4 4 2" xfId="4583"/>
    <cellStyle name="Normal 4 4 2 2" xfId="4584"/>
    <cellStyle name="Normal 4 4 2 3" xfId="4585"/>
    <cellStyle name="Normal 4 4 3" xfId="4586"/>
    <cellStyle name="Normal 4 4 3 2" xfId="4587"/>
    <cellStyle name="Normal 4 4 4" xfId="4588"/>
    <cellStyle name="Normal 4 4 5" xfId="4589"/>
    <cellStyle name="Normal 4 4_CS Indicators" xfId="4590"/>
    <cellStyle name="Normal 4 5" xfId="4591"/>
    <cellStyle name="Normal 4 5 2" xfId="4592"/>
    <cellStyle name="Normal 4 5 3" xfId="4593"/>
    <cellStyle name="Normal 4_2012IndicatorsforCS" xfId="4594"/>
    <cellStyle name="Normal 40" xfId="4595"/>
    <cellStyle name="Normal 41" xfId="4596"/>
    <cellStyle name="Normal 42" xfId="4597"/>
    <cellStyle name="Normal 43" xfId="4598"/>
    <cellStyle name="Normal 44" xfId="4599"/>
    <cellStyle name="Normal 45" xfId="4600"/>
    <cellStyle name="Normal 46" xfId="4601"/>
    <cellStyle name="Normal 47" xfId="4602"/>
    <cellStyle name="Normal 47 2" xfId="4603"/>
    <cellStyle name="Normal 47 3" xfId="4604"/>
    <cellStyle name="Normal 47 3 2" xfId="4605"/>
    <cellStyle name="Normal 47 3 2 2" xfId="4606"/>
    <cellStyle name="Normal 47 3 2 2 2" xfId="4607"/>
    <cellStyle name="Normal 47 3 2 2 2 2" xfId="4608"/>
    <cellStyle name="Normal 47 3 2 2 2 3" xfId="4609"/>
    <cellStyle name="Normal 47 3 2 2 2_CS Indicators" xfId="4610"/>
    <cellStyle name="Normal 47 3 2 2 3" xfId="4611"/>
    <cellStyle name="Normal 47 3 2 2 4" xfId="4612"/>
    <cellStyle name="Normal 47 3 2 2_CS Indicators" xfId="4613"/>
    <cellStyle name="Normal 47 3 2 3" xfId="4614"/>
    <cellStyle name="Normal 47 3 2 3 2" xfId="4615"/>
    <cellStyle name="Normal 47 3 2 3 3" xfId="4616"/>
    <cellStyle name="Normal 47 3 2 3_CS Indicators" xfId="4617"/>
    <cellStyle name="Normal 47 3 2 4" xfId="4618"/>
    <cellStyle name="Normal 47 3 2 5" xfId="4619"/>
    <cellStyle name="Normal 47 3 2_CS Indicators" xfId="4620"/>
    <cellStyle name="Normal 47 3 3" xfId="4621"/>
    <cellStyle name="Normal 47 3 3 2" xfId="4622"/>
    <cellStyle name="Normal 47 3 3 2 2" xfId="4623"/>
    <cellStyle name="Normal 47 3 3 2 3" xfId="4624"/>
    <cellStyle name="Normal 47 3 3 2_CS Indicators" xfId="4625"/>
    <cellStyle name="Normal 47 3 3 3" xfId="4626"/>
    <cellStyle name="Normal 47 3 3 4" xfId="4627"/>
    <cellStyle name="Normal 47 3 3_CS Indicators" xfId="4628"/>
    <cellStyle name="Normal 47 3 4" xfId="4629"/>
    <cellStyle name="Normal 47 3 4 2" xfId="4630"/>
    <cellStyle name="Normal 47 3 4 3" xfId="4631"/>
    <cellStyle name="Normal 47 3 4_CS Indicators" xfId="4632"/>
    <cellStyle name="Normal 47 3 5" xfId="4633"/>
    <cellStyle name="Normal 47 3 6" xfId="4634"/>
    <cellStyle name="Normal 47 3_CS Indicators" xfId="4635"/>
    <cellStyle name="Normal 47 4" xfId="4636"/>
    <cellStyle name="Normal 47 4 2" xfId="4637"/>
    <cellStyle name="Normal 47 4 2 2" xfId="4638"/>
    <cellStyle name="Normal 47 4 2 2 2" xfId="4639"/>
    <cellStyle name="Normal 47 4 2 2 3" xfId="4640"/>
    <cellStyle name="Normal 47 4 2 2_CS Indicators" xfId="4641"/>
    <cellStyle name="Normal 47 4 2 3" xfId="4642"/>
    <cellStyle name="Normal 47 4 2 4" xfId="4643"/>
    <cellStyle name="Normal 47 4 2_CS Indicators" xfId="4644"/>
    <cellStyle name="Normal 47 4 3" xfId="4645"/>
    <cellStyle name="Normal 47 4 3 2" xfId="4646"/>
    <cellStyle name="Normal 47 4 3 3" xfId="4647"/>
    <cellStyle name="Normal 47 4 3_CS Indicators" xfId="4648"/>
    <cellStyle name="Normal 47 4 4" xfId="4649"/>
    <cellStyle name="Normal 47 4 5" xfId="4650"/>
    <cellStyle name="Normal 47 4_CS Indicators" xfId="4651"/>
    <cellStyle name="Normal 47 5" xfId="4652"/>
    <cellStyle name="Normal 47 5 2" xfId="4653"/>
    <cellStyle name="Normal 47 5 2 2" xfId="4654"/>
    <cellStyle name="Normal 47 5 2 3" xfId="4655"/>
    <cellStyle name="Normal 47 5 2_CS Indicators" xfId="4656"/>
    <cellStyle name="Normal 47 5 3" xfId="4657"/>
    <cellStyle name="Normal 47 5 4" xfId="4658"/>
    <cellStyle name="Normal 47 5_CS Indicators" xfId="4659"/>
    <cellStyle name="Normal 47 6" xfId="4660"/>
    <cellStyle name="Normal 47 6 2" xfId="4661"/>
    <cellStyle name="Normal 47 6 3" xfId="4662"/>
    <cellStyle name="Normal 47 6_CS Indicators" xfId="4663"/>
    <cellStyle name="Normal 47 7" xfId="4664"/>
    <cellStyle name="Normal 47 8" xfId="4665"/>
    <cellStyle name="Normal 48" xfId="4666"/>
    <cellStyle name="Normal 48 2" xfId="4667"/>
    <cellStyle name="Normal 48 2 2" xfId="4668"/>
    <cellStyle name="Normal 48 2 2 2" xfId="4669"/>
    <cellStyle name="Normal 48 2 2 2 2" xfId="4670"/>
    <cellStyle name="Normal 48 2 2 2 2 2" xfId="4671"/>
    <cellStyle name="Normal 48 2 2 2 2 3" xfId="4672"/>
    <cellStyle name="Normal 48 2 2 2 2_CS Indicators" xfId="4673"/>
    <cellStyle name="Normal 48 2 2 2 3" xfId="4674"/>
    <cellStyle name="Normal 48 2 2 2 4" xfId="4675"/>
    <cellStyle name="Normal 48 2 2 2_CS Indicators" xfId="4676"/>
    <cellStyle name="Normal 48 2 2 3" xfId="4677"/>
    <cellStyle name="Normal 48 2 2 3 2" xfId="4678"/>
    <cellStyle name="Normal 48 2 2 3 3" xfId="4679"/>
    <cellStyle name="Normal 48 2 2 3_CS Indicators" xfId="4680"/>
    <cellStyle name="Normal 48 2 2 4" xfId="4681"/>
    <cellStyle name="Normal 48 2 2 5" xfId="4682"/>
    <cellStyle name="Normal 48 2 2_CS Indicators" xfId="4683"/>
    <cellStyle name="Normal 48 2 3" xfId="4684"/>
    <cellStyle name="Normal 48 2 3 2" xfId="4685"/>
    <cellStyle name="Normal 48 2 3 2 2" xfId="4686"/>
    <cellStyle name="Normal 48 2 3 2 3" xfId="4687"/>
    <cellStyle name="Normal 48 2 3 2_CS Indicators" xfId="4688"/>
    <cellStyle name="Normal 48 2 3 3" xfId="4689"/>
    <cellStyle name="Normal 48 2 3 4" xfId="4690"/>
    <cellStyle name="Normal 48 2 3_CS Indicators" xfId="4691"/>
    <cellStyle name="Normal 48 2 4" xfId="4692"/>
    <cellStyle name="Normal 48 2 4 2" xfId="4693"/>
    <cellStyle name="Normal 48 2 4 3" xfId="4694"/>
    <cellStyle name="Normal 48 2 4_CS Indicators" xfId="4695"/>
    <cellStyle name="Normal 48 2 5" xfId="4696"/>
    <cellStyle name="Normal 48 2 6" xfId="4697"/>
    <cellStyle name="Normal 48 2_CS Indicators" xfId="4698"/>
    <cellStyle name="Normal 48 3" xfId="4699"/>
    <cellStyle name="Normal 48 3 2" xfId="4700"/>
    <cellStyle name="Normal 48 3 2 2" xfId="4701"/>
    <cellStyle name="Normal 48 3 2 2 2" xfId="4702"/>
    <cellStyle name="Normal 48 3 2 2 3" xfId="4703"/>
    <cellStyle name="Normal 48 3 2 2_CS Indicators" xfId="4704"/>
    <cellStyle name="Normal 48 3 2 3" xfId="4705"/>
    <cellStyle name="Normal 48 3 2 4" xfId="4706"/>
    <cellStyle name="Normal 48 3 2_CS Indicators" xfId="4707"/>
    <cellStyle name="Normal 48 3 3" xfId="4708"/>
    <cellStyle name="Normal 48 3 3 2" xfId="4709"/>
    <cellStyle name="Normal 48 3 3 3" xfId="4710"/>
    <cellStyle name="Normal 48 3 3_CS Indicators" xfId="4711"/>
    <cellStyle name="Normal 48 3 4" xfId="4712"/>
    <cellStyle name="Normal 48 3 5" xfId="4713"/>
    <cellStyle name="Normal 48 3_CS Indicators" xfId="4714"/>
    <cellStyle name="Normal 48 4" xfId="4715"/>
    <cellStyle name="Normal 48 4 2" xfId="4716"/>
    <cellStyle name="Normal 48 4 2 2" xfId="4717"/>
    <cellStyle name="Normal 48 4 2 3" xfId="4718"/>
    <cellStyle name="Normal 48 4 2_CS Indicators" xfId="4719"/>
    <cellStyle name="Normal 48 4 3" xfId="4720"/>
    <cellStyle name="Normal 48 4 4" xfId="4721"/>
    <cellStyle name="Normal 48 4_CS Indicators" xfId="4722"/>
    <cellStyle name="Normal 48 5" xfId="4723"/>
    <cellStyle name="Normal 48 5 2" xfId="4724"/>
    <cellStyle name="Normal 48 5 3" xfId="4725"/>
    <cellStyle name="Normal 48 5_CS Indicators" xfId="4726"/>
    <cellStyle name="Normal 48 6" xfId="4727"/>
    <cellStyle name="Normal 48 7" xfId="4728"/>
    <cellStyle name="Normal 48_CS Indicators" xfId="4729"/>
    <cellStyle name="Normal 49" xfId="4730"/>
    <cellStyle name="Normal 49 2" xfId="4731"/>
    <cellStyle name="Normal 49 2 2" xfId="4732"/>
    <cellStyle name="Normal 49 2 2 2" xfId="4733"/>
    <cellStyle name="Normal 49 2 2 2 2" xfId="4734"/>
    <cellStyle name="Normal 49 2 2 2 2 2" xfId="4735"/>
    <cellStyle name="Normal 49 2 2 2 2 3" xfId="4736"/>
    <cellStyle name="Normal 49 2 2 2 2_CS Indicators" xfId="4737"/>
    <cellStyle name="Normal 49 2 2 2 3" xfId="4738"/>
    <cellStyle name="Normal 49 2 2 2 4" xfId="4739"/>
    <cellStyle name="Normal 49 2 2 2_CS Indicators" xfId="4740"/>
    <cellStyle name="Normal 49 2 2 3" xfId="4741"/>
    <cellStyle name="Normal 49 2 2 3 2" xfId="4742"/>
    <cellStyle name="Normal 49 2 2 3 3" xfId="4743"/>
    <cellStyle name="Normal 49 2 2 3_CS Indicators" xfId="4744"/>
    <cellStyle name="Normal 49 2 2 4" xfId="4745"/>
    <cellStyle name="Normal 49 2 2 5" xfId="4746"/>
    <cellStyle name="Normal 49 2 2_CS Indicators" xfId="4747"/>
    <cellStyle name="Normal 49 2 3" xfId="4748"/>
    <cellStyle name="Normal 49 2 3 2" xfId="4749"/>
    <cellStyle name="Normal 49 2 3 2 2" xfId="4750"/>
    <cellStyle name="Normal 49 2 3 2 3" xfId="4751"/>
    <cellStyle name="Normal 49 2 3 2_CS Indicators" xfId="4752"/>
    <cellStyle name="Normal 49 2 3 3" xfId="4753"/>
    <cellStyle name="Normal 49 2 3 4" xfId="4754"/>
    <cellStyle name="Normal 49 2 3_CS Indicators" xfId="4755"/>
    <cellStyle name="Normal 49 2 4" xfId="4756"/>
    <cellStyle name="Normal 49 2 4 2" xfId="4757"/>
    <cellStyle name="Normal 49 2 4 3" xfId="4758"/>
    <cellStyle name="Normal 49 2 4_CS Indicators" xfId="4759"/>
    <cellStyle name="Normal 49 2 5" xfId="4760"/>
    <cellStyle name="Normal 49 2 6" xfId="4761"/>
    <cellStyle name="Normal 49 2_CS Indicators" xfId="4762"/>
    <cellStyle name="Normal 49 3" xfId="4763"/>
    <cellStyle name="Normal 49 3 2" xfId="4764"/>
    <cellStyle name="Normal 49 3 2 2" xfId="4765"/>
    <cellStyle name="Normal 49 3 2 2 2" xfId="4766"/>
    <cellStyle name="Normal 49 3 2 2 3" xfId="4767"/>
    <cellStyle name="Normal 49 3 2 2_CS Indicators" xfId="4768"/>
    <cellStyle name="Normal 49 3 2 3" xfId="4769"/>
    <cellStyle name="Normal 49 3 2 4" xfId="4770"/>
    <cellStyle name="Normal 49 3 2_CS Indicators" xfId="4771"/>
    <cellStyle name="Normal 49 3 3" xfId="4772"/>
    <cellStyle name="Normal 49 3 3 2" xfId="4773"/>
    <cellStyle name="Normal 49 3 3 3" xfId="4774"/>
    <cellStyle name="Normal 49 3 3_CS Indicators" xfId="4775"/>
    <cellStyle name="Normal 49 3 4" xfId="4776"/>
    <cellStyle name="Normal 49 3 5" xfId="4777"/>
    <cellStyle name="Normal 49 3_CS Indicators" xfId="4778"/>
    <cellStyle name="Normal 49 4" xfId="4779"/>
    <cellStyle name="Normal 49 4 2" xfId="4780"/>
    <cellStyle name="Normal 49 4 2 2" xfId="4781"/>
    <cellStyle name="Normal 49 4 2 3" xfId="4782"/>
    <cellStyle name="Normal 49 4 2_CS Indicators" xfId="4783"/>
    <cellStyle name="Normal 49 4 3" xfId="4784"/>
    <cellStyle name="Normal 49 4 4" xfId="4785"/>
    <cellStyle name="Normal 49 4_CS Indicators" xfId="4786"/>
    <cellStyle name="Normal 49 5" xfId="4787"/>
    <cellStyle name="Normal 49 5 2" xfId="4788"/>
    <cellStyle name="Normal 49 5 3" xfId="4789"/>
    <cellStyle name="Normal 49 5_CS Indicators" xfId="4790"/>
    <cellStyle name="Normal 49 6" xfId="4791"/>
    <cellStyle name="Normal 49 7" xfId="4792"/>
    <cellStyle name="Normal 49_CS Indicators" xfId="4793"/>
    <cellStyle name="Normal 5" xfId="70"/>
    <cellStyle name="Normal 5 2" xfId="71"/>
    <cellStyle name="Normal 5 2 2" xfId="4794"/>
    <cellStyle name="Normal 5 3" xfId="237"/>
    <cellStyle name="Normal 5 4" xfId="4795"/>
    <cellStyle name="Normal 5 4 2" xfId="4796"/>
    <cellStyle name="Normal 5 4 2 2" xfId="4797"/>
    <cellStyle name="Normal 5 4 2 3" xfId="4798"/>
    <cellStyle name="Normal 5 4 3" xfId="4799"/>
    <cellStyle name="Normal 5 4 3 2" xfId="4800"/>
    <cellStyle name="Normal 5 4 4" xfId="4801"/>
    <cellStyle name="Normal 5 4 5" xfId="4802"/>
    <cellStyle name="Normal 5 4_CS Indicators" xfId="4803"/>
    <cellStyle name="Normal 5 5" xfId="4804"/>
    <cellStyle name="Normal 5 6" xfId="4805"/>
    <cellStyle name="Normal 5_1st Quarter 2012 Review" xfId="4806"/>
    <cellStyle name="Normal 50" xfId="4807"/>
    <cellStyle name="Normal 50 2" xfId="4808"/>
    <cellStyle name="Normal 50 2 2" xfId="4809"/>
    <cellStyle name="Normal 50 2 2 2" xfId="4810"/>
    <cellStyle name="Normal 50 2 2 2 2" xfId="4811"/>
    <cellStyle name="Normal 50 2 2 2 2 2" xfId="4812"/>
    <cellStyle name="Normal 50 2 2 2 2 3" xfId="4813"/>
    <cellStyle name="Normal 50 2 2 2 2_CS Indicators" xfId="4814"/>
    <cellStyle name="Normal 50 2 2 2 3" xfId="4815"/>
    <cellStyle name="Normal 50 2 2 2 4" xfId="4816"/>
    <cellStyle name="Normal 50 2 2 2_CS Indicators" xfId="4817"/>
    <cellStyle name="Normal 50 2 2 3" xfId="4818"/>
    <cellStyle name="Normal 50 2 2 3 2" xfId="4819"/>
    <cellStyle name="Normal 50 2 2 3 3" xfId="4820"/>
    <cellStyle name="Normal 50 2 2 3_CS Indicators" xfId="4821"/>
    <cellStyle name="Normal 50 2 2 4" xfId="4822"/>
    <cellStyle name="Normal 50 2 2 5" xfId="4823"/>
    <cellStyle name="Normal 50 2 2_CS Indicators" xfId="4824"/>
    <cellStyle name="Normal 50 2 3" xfId="4825"/>
    <cellStyle name="Normal 50 2 3 2" xfId="4826"/>
    <cellStyle name="Normal 50 2 3 2 2" xfId="4827"/>
    <cellStyle name="Normal 50 2 3 2 3" xfId="4828"/>
    <cellStyle name="Normal 50 2 3 2_CS Indicators" xfId="4829"/>
    <cellStyle name="Normal 50 2 3 3" xfId="4830"/>
    <cellStyle name="Normal 50 2 3 4" xfId="4831"/>
    <cellStyle name="Normal 50 2 3_CS Indicators" xfId="4832"/>
    <cellStyle name="Normal 50 2 4" xfId="4833"/>
    <cellStyle name="Normal 50 2 4 2" xfId="4834"/>
    <cellStyle name="Normal 50 2 4 3" xfId="4835"/>
    <cellStyle name="Normal 50 2 4_CS Indicators" xfId="4836"/>
    <cellStyle name="Normal 50 2 5" xfId="4837"/>
    <cellStyle name="Normal 50 2 6" xfId="4838"/>
    <cellStyle name="Normal 50 2_CS Indicators" xfId="4839"/>
    <cellStyle name="Normal 50 3" xfId="4840"/>
    <cellStyle name="Normal 50 3 2" xfId="4841"/>
    <cellStyle name="Normal 50 3 2 2" xfId="4842"/>
    <cellStyle name="Normal 50 3 2 2 2" xfId="4843"/>
    <cellStyle name="Normal 50 3 2 2 3" xfId="4844"/>
    <cellStyle name="Normal 50 3 2 2_CS Indicators" xfId="4845"/>
    <cellStyle name="Normal 50 3 2 3" xfId="4846"/>
    <cellStyle name="Normal 50 3 2 4" xfId="4847"/>
    <cellStyle name="Normal 50 3 2_CS Indicators" xfId="4848"/>
    <cellStyle name="Normal 50 3 3" xfId="4849"/>
    <cellStyle name="Normal 50 3 3 2" xfId="4850"/>
    <cellStyle name="Normal 50 3 3 3" xfId="4851"/>
    <cellStyle name="Normal 50 3 3_CS Indicators" xfId="4852"/>
    <cellStyle name="Normal 50 3 4" xfId="4853"/>
    <cellStyle name="Normal 50 3 5" xfId="4854"/>
    <cellStyle name="Normal 50 3_CS Indicators" xfId="4855"/>
    <cellStyle name="Normal 50 4" xfId="4856"/>
    <cellStyle name="Normal 50 4 2" xfId="4857"/>
    <cellStyle name="Normal 50 4 2 2" xfId="4858"/>
    <cellStyle name="Normal 50 4 2 3" xfId="4859"/>
    <cellStyle name="Normal 50 4 2_CS Indicators" xfId="4860"/>
    <cellStyle name="Normal 50 4 3" xfId="4861"/>
    <cellStyle name="Normal 50 4 4" xfId="4862"/>
    <cellStyle name="Normal 50 4_CS Indicators" xfId="4863"/>
    <cellStyle name="Normal 50 5" xfId="4864"/>
    <cellStyle name="Normal 50 5 2" xfId="4865"/>
    <cellStyle name="Normal 50 5 3" xfId="4866"/>
    <cellStyle name="Normal 50 5_CS Indicators" xfId="4867"/>
    <cellStyle name="Normal 50 6" xfId="4868"/>
    <cellStyle name="Normal 50 7" xfId="4869"/>
    <cellStyle name="Normal 51" xfId="4870"/>
    <cellStyle name="Normal 51 2" xfId="4871"/>
    <cellStyle name="Normal 51 2 2" xfId="4872"/>
    <cellStyle name="Normal 51 2 2 2" xfId="4873"/>
    <cellStyle name="Normal 51 2 2 2 2" xfId="4874"/>
    <cellStyle name="Normal 51 2 2 2 2 2" xfId="4875"/>
    <cellStyle name="Normal 51 2 2 2 2 3" xfId="4876"/>
    <cellStyle name="Normal 51 2 2 2 2_CS Indicators" xfId="4877"/>
    <cellStyle name="Normal 51 2 2 2 3" xfId="4878"/>
    <cellStyle name="Normal 51 2 2 2 4" xfId="4879"/>
    <cellStyle name="Normal 51 2 2 2_CS Indicators" xfId="4880"/>
    <cellStyle name="Normal 51 2 2 3" xfId="4881"/>
    <cellStyle name="Normal 51 2 2 3 2" xfId="4882"/>
    <cellStyle name="Normal 51 2 2 3 3" xfId="4883"/>
    <cellStyle name="Normal 51 2 2 3_CS Indicators" xfId="4884"/>
    <cellStyle name="Normal 51 2 2 4" xfId="4885"/>
    <cellStyle name="Normal 51 2 2 5" xfId="4886"/>
    <cellStyle name="Normal 51 2 2_CS Indicators" xfId="4887"/>
    <cellStyle name="Normal 51 2 3" xfId="4888"/>
    <cellStyle name="Normal 51 2 3 2" xfId="4889"/>
    <cellStyle name="Normal 51 2 3 2 2" xfId="4890"/>
    <cellStyle name="Normal 51 2 3 2 3" xfId="4891"/>
    <cellStyle name="Normal 51 2 3 2_CS Indicators" xfId="4892"/>
    <cellStyle name="Normal 51 2 3 3" xfId="4893"/>
    <cellStyle name="Normal 51 2 3 4" xfId="4894"/>
    <cellStyle name="Normal 51 2 3_CS Indicators" xfId="4895"/>
    <cellStyle name="Normal 51 2 4" xfId="4896"/>
    <cellStyle name="Normal 51 2 4 2" xfId="4897"/>
    <cellStyle name="Normal 51 2 4 3" xfId="4898"/>
    <cellStyle name="Normal 51 2 4_CS Indicators" xfId="4899"/>
    <cellStyle name="Normal 51 2 5" xfId="4900"/>
    <cellStyle name="Normal 51 2 6" xfId="4901"/>
    <cellStyle name="Normal 51 2_CS Indicators" xfId="4902"/>
    <cellStyle name="Normal 51 3" xfId="4903"/>
    <cellStyle name="Normal 51 3 2" xfId="4904"/>
    <cellStyle name="Normal 51 3 2 2" xfId="4905"/>
    <cellStyle name="Normal 51 3 2 2 2" xfId="4906"/>
    <cellStyle name="Normal 51 3 2 2 3" xfId="4907"/>
    <cellStyle name="Normal 51 3 2 2_CS Indicators" xfId="4908"/>
    <cellStyle name="Normal 51 3 2 3" xfId="4909"/>
    <cellStyle name="Normal 51 3 2 4" xfId="4910"/>
    <cellStyle name="Normal 51 3 2_CS Indicators" xfId="4911"/>
    <cellStyle name="Normal 51 3 3" xfId="4912"/>
    <cellStyle name="Normal 51 3 3 2" xfId="4913"/>
    <cellStyle name="Normal 51 3 3 3" xfId="4914"/>
    <cellStyle name="Normal 51 3 3_CS Indicators" xfId="4915"/>
    <cellStyle name="Normal 51 3 4" xfId="4916"/>
    <cellStyle name="Normal 51 3 5" xfId="4917"/>
    <cellStyle name="Normal 51 3_CS Indicators" xfId="4918"/>
    <cellStyle name="Normal 51 4" xfId="4919"/>
    <cellStyle name="Normal 51 4 2" xfId="4920"/>
    <cellStyle name="Normal 51 4 2 2" xfId="4921"/>
    <cellStyle name="Normal 51 4 2 3" xfId="4922"/>
    <cellStyle name="Normal 51 4 2_CS Indicators" xfId="4923"/>
    <cellStyle name="Normal 51 4 3" xfId="4924"/>
    <cellStyle name="Normal 51 4 4" xfId="4925"/>
    <cellStyle name="Normal 51 4_CS Indicators" xfId="4926"/>
    <cellStyle name="Normal 51 5" xfId="4927"/>
    <cellStyle name="Normal 51 5 2" xfId="4928"/>
    <cellStyle name="Normal 51 5 3" xfId="4929"/>
    <cellStyle name="Normal 51 5_CS Indicators" xfId="4930"/>
    <cellStyle name="Normal 51 6" xfId="4931"/>
    <cellStyle name="Normal 51 7" xfId="4932"/>
    <cellStyle name="Normal 52" xfId="4933"/>
    <cellStyle name="Normal 52 2" xfId="4934"/>
    <cellStyle name="Normal 52 2 2" xfId="4935"/>
    <cellStyle name="Normal 52 2 2 2" xfId="4936"/>
    <cellStyle name="Normal 52 2 2 2 2" xfId="4937"/>
    <cellStyle name="Normal 52 2 2 2 2 2" xfId="4938"/>
    <cellStyle name="Normal 52 2 2 2 2 3" xfId="4939"/>
    <cellStyle name="Normal 52 2 2 2 2_CS Indicators" xfId="4940"/>
    <cellStyle name="Normal 52 2 2 2 3" xfId="4941"/>
    <cellStyle name="Normal 52 2 2 2 4" xfId="4942"/>
    <cellStyle name="Normal 52 2 2 2_CS Indicators" xfId="4943"/>
    <cellStyle name="Normal 52 2 2 3" xfId="4944"/>
    <cellStyle name="Normal 52 2 2 3 2" xfId="4945"/>
    <cellStyle name="Normal 52 2 2 3 3" xfId="4946"/>
    <cellStyle name="Normal 52 2 2 3_CS Indicators" xfId="4947"/>
    <cellStyle name="Normal 52 2 2 4" xfId="4948"/>
    <cellStyle name="Normal 52 2 2 5" xfId="4949"/>
    <cellStyle name="Normal 52 2 2_CS Indicators" xfId="4950"/>
    <cellStyle name="Normal 52 2 3" xfId="4951"/>
    <cellStyle name="Normal 52 2 3 2" xfId="4952"/>
    <cellStyle name="Normal 52 2 3 2 2" xfId="4953"/>
    <cellStyle name="Normal 52 2 3 2 3" xfId="4954"/>
    <cellStyle name="Normal 52 2 3 2_CS Indicators" xfId="4955"/>
    <cellStyle name="Normal 52 2 3 3" xfId="4956"/>
    <cellStyle name="Normal 52 2 3 4" xfId="4957"/>
    <cellStyle name="Normal 52 2 3_CS Indicators" xfId="4958"/>
    <cellStyle name="Normal 52 2 4" xfId="4959"/>
    <cellStyle name="Normal 52 2 4 2" xfId="4960"/>
    <cellStyle name="Normal 52 2 4 3" xfId="4961"/>
    <cellStyle name="Normal 52 2 4_CS Indicators" xfId="4962"/>
    <cellStyle name="Normal 52 2 5" xfId="4963"/>
    <cellStyle name="Normal 52 2 6" xfId="4964"/>
    <cellStyle name="Normal 52 2_CS Indicators" xfId="4965"/>
    <cellStyle name="Normal 52 3" xfId="4966"/>
    <cellStyle name="Normal 52 3 2" xfId="4967"/>
    <cellStyle name="Normal 52 3 2 2" xfId="4968"/>
    <cellStyle name="Normal 52 3 2 2 2" xfId="4969"/>
    <cellStyle name="Normal 52 3 2 2 3" xfId="4970"/>
    <cellStyle name="Normal 52 3 2 2_CS Indicators" xfId="4971"/>
    <cellStyle name="Normal 52 3 2 3" xfId="4972"/>
    <cellStyle name="Normal 52 3 2 4" xfId="4973"/>
    <cellStyle name="Normal 52 3 2_CS Indicators" xfId="4974"/>
    <cellStyle name="Normal 52 3 3" xfId="4975"/>
    <cellStyle name="Normal 52 3 3 2" xfId="4976"/>
    <cellStyle name="Normal 52 3 3 3" xfId="4977"/>
    <cellStyle name="Normal 52 3 3_CS Indicators" xfId="4978"/>
    <cellStyle name="Normal 52 3 4" xfId="4979"/>
    <cellStyle name="Normal 52 3 5" xfId="4980"/>
    <cellStyle name="Normal 52 3_CS Indicators" xfId="4981"/>
    <cellStyle name="Normal 52 4" xfId="4982"/>
    <cellStyle name="Normal 52 4 2" xfId="4983"/>
    <cellStyle name="Normal 52 4 2 2" xfId="4984"/>
    <cellStyle name="Normal 52 4 2 3" xfId="4985"/>
    <cellStyle name="Normal 52 4 2_CS Indicators" xfId="4986"/>
    <cellStyle name="Normal 52 4 3" xfId="4987"/>
    <cellStyle name="Normal 52 4 4" xfId="4988"/>
    <cellStyle name="Normal 52 4_CS Indicators" xfId="4989"/>
    <cellStyle name="Normal 52 5" xfId="4990"/>
    <cellStyle name="Normal 52 5 2" xfId="4991"/>
    <cellStyle name="Normal 52 5 3" xfId="4992"/>
    <cellStyle name="Normal 52 5_CS Indicators" xfId="4993"/>
    <cellStyle name="Normal 52 6" xfId="4994"/>
    <cellStyle name="Normal 52 7" xfId="4995"/>
    <cellStyle name="Normal 53" xfId="4996"/>
    <cellStyle name="Normal 53 2" xfId="4997"/>
    <cellStyle name="Normal 53 2 2" xfId="4998"/>
    <cellStyle name="Normal 53 2 2 2" xfId="4999"/>
    <cellStyle name="Normal 53 2 2 2 2" xfId="5000"/>
    <cellStyle name="Normal 53 2 2 2 2 2" xfId="5001"/>
    <cellStyle name="Normal 53 2 2 2 2 3" xfId="5002"/>
    <cellStyle name="Normal 53 2 2 2 2_CS Indicators" xfId="5003"/>
    <cellStyle name="Normal 53 2 2 2 3" xfId="5004"/>
    <cellStyle name="Normal 53 2 2 2 4" xfId="5005"/>
    <cellStyle name="Normal 53 2 2 2_CS Indicators" xfId="5006"/>
    <cellStyle name="Normal 53 2 2 3" xfId="5007"/>
    <cellStyle name="Normal 53 2 2 3 2" xfId="5008"/>
    <cellStyle name="Normal 53 2 2 3 3" xfId="5009"/>
    <cellStyle name="Normal 53 2 2 3_CS Indicators" xfId="5010"/>
    <cellStyle name="Normal 53 2 2 4" xfId="5011"/>
    <cellStyle name="Normal 53 2 2 5" xfId="5012"/>
    <cellStyle name="Normal 53 2 2_CS Indicators" xfId="5013"/>
    <cellStyle name="Normal 53 2 3" xfId="5014"/>
    <cellStyle name="Normal 53 2 3 2" xfId="5015"/>
    <cellStyle name="Normal 53 2 3 2 2" xfId="5016"/>
    <cellStyle name="Normal 53 2 3 2 3" xfId="5017"/>
    <cellStyle name="Normal 53 2 3 2_CS Indicators" xfId="5018"/>
    <cellStyle name="Normal 53 2 3 3" xfId="5019"/>
    <cellStyle name="Normal 53 2 3 4" xfId="5020"/>
    <cellStyle name="Normal 53 2 3_CS Indicators" xfId="5021"/>
    <cellStyle name="Normal 53 2 4" xfId="5022"/>
    <cellStyle name="Normal 53 2 4 2" xfId="5023"/>
    <cellStyle name="Normal 53 2 4 3" xfId="5024"/>
    <cellStyle name="Normal 53 2 4_CS Indicators" xfId="5025"/>
    <cellStyle name="Normal 53 2 5" xfId="5026"/>
    <cellStyle name="Normal 53 2 6" xfId="5027"/>
    <cellStyle name="Normal 53 2_CS Indicators" xfId="5028"/>
    <cellStyle name="Normal 53 3" xfId="5029"/>
    <cellStyle name="Normal 53 3 2" xfId="5030"/>
    <cellStyle name="Normal 53 3 2 2" xfId="5031"/>
    <cellStyle name="Normal 53 3 2 2 2" xfId="5032"/>
    <cellStyle name="Normal 53 3 2 2 3" xfId="5033"/>
    <cellStyle name="Normal 53 3 2 2_CS Indicators" xfId="5034"/>
    <cellStyle name="Normal 53 3 2 3" xfId="5035"/>
    <cellStyle name="Normal 53 3 2 4" xfId="5036"/>
    <cellStyle name="Normal 53 3 2_CS Indicators" xfId="5037"/>
    <cellStyle name="Normal 53 3 3" xfId="5038"/>
    <cellStyle name="Normal 53 3 3 2" xfId="5039"/>
    <cellStyle name="Normal 53 3 3 3" xfId="5040"/>
    <cellStyle name="Normal 53 3 3_CS Indicators" xfId="5041"/>
    <cellStyle name="Normal 53 3 4" xfId="5042"/>
    <cellStyle name="Normal 53 3 5" xfId="5043"/>
    <cellStyle name="Normal 53 3_CS Indicators" xfId="5044"/>
    <cellStyle name="Normal 53 4" xfId="5045"/>
    <cellStyle name="Normal 53 4 2" xfId="5046"/>
    <cellStyle name="Normal 53 4 2 2" xfId="5047"/>
    <cellStyle name="Normal 53 4 2 3" xfId="5048"/>
    <cellStyle name="Normal 53 4 2_CS Indicators" xfId="5049"/>
    <cellStyle name="Normal 53 4 3" xfId="5050"/>
    <cellStyle name="Normal 53 4 4" xfId="5051"/>
    <cellStyle name="Normal 53 4_CS Indicators" xfId="5052"/>
    <cellStyle name="Normal 53 5" xfId="5053"/>
    <cellStyle name="Normal 53 5 2" xfId="5054"/>
    <cellStyle name="Normal 53 5 3" xfId="5055"/>
    <cellStyle name="Normal 53 5_CS Indicators" xfId="5056"/>
    <cellStyle name="Normal 53 6" xfId="5057"/>
    <cellStyle name="Normal 53 7" xfId="5058"/>
    <cellStyle name="Normal 54" xfId="5059"/>
    <cellStyle name="Normal 54 2" xfId="5060"/>
    <cellStyle name="Normal 54 2 2" xfId="5061"/>
    <cellStyle name="Normal 54 2 2 2" xfId="5062"/>
    <cellStyle name="Normal 54 2 2 2 2" xfId="5063"/>
    <cellStyle name="Normal 54 2 2 2 2 2" xfId="5064"/>
    <cellStyle name="Normal 54 2 2 2 2 3" xfId="5065"/>
    <cellStyle name="Normal 54 2 2 2 2_CS Indicators" xfId="5066"/>
    <cellStyle name="Normal 54 2 2 2 3" xfId="5067"/>
    <cellStyle name="Normal 54 2 2 2 4" xfId="5068"/>
    <cellStyle name="Normal 54 2 2 2_CS Indicators" xfId="5069"/>
    <cellStyle name="Normal 54 2 2 3" xfId="5070"/>
    <cellStyle name="Normal 54 2 2 3 2" xfId="5071"/>
    <cellStyle name="Normal 54 2 2 3 3" xfId="5072"/>
    <cellStyle name="Normal 54 2 2 3_CS Indicators" xfId="5073"/>
    <cellStyle name="Normal 54 2 2 4" xfId="5074"/>
    <cellStyle name="Normal 54 2 2 5" xfId="5075"/>
    <cellStyle name="Normal 54 2 2_CS Indicators" xfId="5076"/>
    <cellStyle name="Normal 54 2 3" xfId="5077"/>
    <cellStyle name="Normal 54 2 3 2" xfId="5078"/>
    <cellStyle name="Normal 54 2 3 2 2" xfId="5079"/>
    <cellStyle name="Normal 54 2 3 2 3" xfId="5080"/>
    <cellStyle name="Normal 54 2 3 2_CS Indicators" xfId="5081"/>
    <cellStyle name="Normal 54 2 3 3" xfId="5082"/>
    <cellStyle name="Normal 54 2 3 4" xfId="5083"/>
    <cellStyle name="Normal 54 2 3_CS Indicators" xfId="5084"/>
    <cellStyle name="Normal 54 2 4" xfId="5085"/>
    <cellStyle name="Normal 54 2 4 2" xfId="5086"/>
    <cellStyle name="Normal 54 2 4 3" xfId="5087"/>
    <cellStyle name="Normal 54 2 4_CS Indicators" xfId="5088"/>
    <cellStyle name="Normal 54 2 5" xfId="5089"/>
    <cellStyle name="Normal 54 2 6" xfId="5090"/>
    <cellStyle name="Normal 54 2_CS Indicators" xfId="5091"/>
    <cellStyle name="Normal 54 3" xfId="5092"/>
    <cellStyle name="Normal 54 3 2" xfId="5093"/>
    <cellStyle name="Normal 54 3 2 2" xfId="5094"/>
    <cellStyle name="Normal 54 3 2 2 2" xfId="5095"/>
    <cellStyle name="Normal 54 3 2 2 3" xfId="5096"/>
    <cellStyle name="Normal 54 3 2 2_CS Indicators" xfId="5097"/>
    <cellStyle name="Normal 54 3 2 3" xfId="5098"/>
    <cellStyle name="Normal 54 3 2 4" xfId="5099"/>
    <cellStyle name="Normal 54 3 2_CS Indicators" xfId="5100"/>
    <cellStyle name="Normal 54 3 3" xfId="5101"/>
    <cellStyle name="Normal 54 3 3 2" xfId="5102"/>
    <cellStyle name="Normal 54 3 3 3" xfId="5103"/>
    <cellStyle name="Normal 54 3 3_CS Indicators" xfId="5104"/>
    <cellStyle name="Normal 54 3 4" xfId="5105"/>
    <cellStyle name="Normal 54 3 5" xfId="5106"/>
    <cellStyle name="Normal 54 3_CS Indicators" xfId="5107"/>
    <cellStyle name="Normal 54 4" xfId="5108"/>
    <cellStyle name="Normal 54 4 2" xfId="5109"/>
    <cellStyle name="Normal 54 4 2 2" xfId="5110"/>
    <cellStyle name="Normal 54 4 2 3" xfId="5111"/>
    <cellStyle name="Normal 54 4 2_CS Indicators" xfId="5112"/>
    <cellStyle name="Normal 54 4 3" xfId="5113"/>
    <cellStyle name="Normal 54 4 4" xfId="5114"/>
    <cellStyle name="Normal 54 4_CS Indicators" xfId="5115"/>
    <cellStyle name="Normal 54 5" xfId="5116"/>
    <cellStyle name="Normal 54 5 2" xfId="5117"/>
    <cellStyle name="Normal 54 5 3" xfId="5118"/>
    <cellStyle name="Normal 54 5_CS Indicators" xfId="5119"/>
    <cellStyle name="Normal 54 6" xfId="5120"/>
    <cellStyle name="Normal 54 7" xfId="5121"/>
    <cellStyle name="Normal 55" xfId="5122"/>
    <cellStyle name="Normal 55 2" xfId="5123"/>
    <cellStyle name="Normal 55 2 2" xfId="5124"/>
    <cellStyle name="Normal 55 2 2 2" xfId="5125"/>
    <cellStyle name="Normal 55 2 2 2 2" xfId="5126"/>
    <cellStyle name="Normal 55 2 2 2 2 2" xfId="5127"/>
    <cellStyle name="Normal 55 2 2 2 2 3" xfId="5128"/>
    <cellStyle name="Normal 55 2 2 2 2_CS Indicators" xfId="5129"/>
    <cellStyle name="Normal 55 2 2 2 3" xfId="5130"/>
    <cellStyle name="Normal 55 2 2 2 4" xfId="5131"/>
    <cellStyle name="Normal 55 2 2 2_CS Indicators" xfId="5132"/>
    <cellStyle name="Normal 55 2 2 3" xfId="5133"/>
    <cellStyle name="Normal 55 2 2 3 2" xfId="5134"/>
    <cellStyle name="Normal 55 2 2 3 3" xfId="5135"/>
    <cellStyle name="Normal 55 2 2 3_CS Indicators" xfId="5136"/>
    <cellStyle name="Normal 55 2 2 4" xfId="5137"/>
    <cellStyle name="Normal 55 2 2 5" xfId="5138"/>
    <cellStyle name="Normal 55 2 2_CS Indicators" xfId="5139"/>
    <cellStyle name="Normal 55 2 3" xfId="5140"/>
    <cellStyle name="Normal 55 2 3 2" xfId="5141"/>
    <cellStyle name="Normal 55 2 3 2 2" xfId="5142"/>
    <cellStyle name="Normal 55 2 3 2 3" xfId="5143"/>
    <cellStyle name="Normal 55 2 3 2_CS Indicators" xfId="5144"/>
    <cellStyle name="Normal 55 2 3 3" xfId="5145"/>
    <cellStyle name="Normal 55 2 3 4" xfId="5146"/>
    <cellStyle name="Normal 55 2 3_CS Indicators" xfId="5147"/>
    <cellStyle name="Normal 55 2 4" xfId="5148"/>
    <cellStyle name="Normal 55 2 4 2" xfId="5149"/>
    <cellStyle name="Normal 55 2 4 3" xfId="5150"/>
    <cellStyle name="Normal 55 2 4_CS Indicators" xfId="5151"/>
    <cellStyle name="Normal 55 2 5" xfId="5152"/>
    <cellStyle name="Normal 55 2 6" xfId="5153"/>
    <cellStyle name="Normal 55 2_CS Indicators" xfId="5154"/>
    <cellStyle name="Normal 55 3" xfId="5155"/>
    <cellStyle name="Normal 55 3 2" xfId="5156"/>
    <cellStyle name="Normal 55 3 2 2" xfId="5157"/>
    <cellStyle name="Normal 55 3 2 2 2" xfId="5158"/>
    <cellStyle name="Normal 55 3 2 2 3" xfId="5159"/>
    <cellStyle name="Normal 55 3 2 2_CS Indicators" xfId="5160"/>
    <cellStyle name="Normal 55 3 2 3" xfId="5161"/>
    <cellStyle name="Normal 55 3 2 4" xfId="5162"/>
    <cellStyle name="Normal 55 3 2_CS Indicators" xfId="5163"/>
    <cellStyle name="Normal 55 3 3" xfId="5164"/>
    <cellStyle name="Normal 55 3 3 2" xfId="5165"/>
    <cellStyle name="Normal 55 3 3 3" xfId="5166"/>
    <cellStyle name="Normal 55 3 3_CS Indicators" xfId="5167"/>
    <cellStyle name="Normal 55 3 4" xfId="5168"/>
    <cellStyle name="Normal 55 3 5" xfId="5169"/>
    <cellStyle name="Normal 55 3_CS Indicators" xfId="5170"/>
    <cellStyle name="Normal 55 4" xfId="5171"/>
    <cellStyle name="Normal 55 4 2" xfId="5172"/>
    <cellStyle name="Normal 55 4 2 2" xfId="5173"/>
    <cellStyle name="Normal 55 4 2 3" xfId="5174"/>
    <cellStyle name="Normal 55 4 2_CS Indicators" xfId="5175"/>
    <cellStyle name="Normal 55 4 3" xfId="5176"/>
    <cellStyle name="Normal 55 4 4" xfId="5177"/>
    <cellStyle name="Normal 55 4_CS Indicators" xfId="5178"/>
    <cellStyle name="Normal 55 5" xfId="5179"/>
    <cellStyle name="Normal 55 5 2" xfId="5180"/>
    <cellStyle name="Normal 55 5 3" xfId="5181"/>
    <cellStyle name="Normal 55 5_CS Indicators" xfId="5182"/>
    <cellStyle name="Normal 55 6" xfId="5183"/>
    <cellStyle name="Normal 55 7" xfId="5184"/>
    <cellStyle name="Normal 56" xfId="5185"/>
    <cellStyle name="Normal 56 2" xfId="5186"/>
    <cellStyle name="Normal 56 2 2" xfId="5187"/>
    <cellStyle name="Normal 56 2 2 2" xfId="5188"/>
    <cellStyle name="Normal 56 2 2 2 2" xfId="5189"/>
    <cellStyle name="Normal 56 2 2 2 2 2" xfId="5190"/>
    <cellStyle name="Normal 56 2 2 2 2 3" xfId="5191"/>
    <cellStyle name="Normal 56 2 2 2 2_CS Indicators" xfId="5192"/>
    <cellStyle name="Normal 56 2 2 2 3" xfId="5193"/>
    <cellStyle name="Normal 56 2 2 2 4" xfId="5194"/>
    <cellStyle name="Normal 56 2 2 2_CS Indicators" xfId="5195"/>
    <cellStyle name="Normal 56 2 2 3" xfId="5196"/>
    <cellStyle name="Normal 56 2 2 3 2" xfId="5197"/>
    <cellStyle name="Normal 56 2 2 3 3" xfId="5198"/>
    <cellStyle name="Normal 56 2 2 3_CS Indicators" xfId="5199"/>
    <cellStyle name="Normal 56 2 2 4" xfId="5200"/>
    <cellStyle name="Normal 56 2 2 5" xfId="5201"/>
    <cellStyle name="Normal 56 2 2_CS Indicators" xfId="5202"/>
    <cellStyle name="Normal 56 2 3" xfId="5203"/>
    <cellStyle name="Normal 56 2 3 2" xfId="5204"/>
    <cellStyle name="Normal 56 2 3 2 2" xfId="5205"/>
    <cellStyle name="Normal 56 2 3 2 3" xfId="5206"/>
    <cellStyle name="Normal 56 2 3 2_CS Indicators" xfId="5207"/>
    <cellStyle name="Normal 56 2 3 3" xfId="5208"/>
    <cellStyle name="Normal 56 2 3 4" xfId="5209"/>
    <cellStyle name="Normal 56 2 3_CS Indicators" xfId="5210"/>
    <cellStyle name="Normal 56 2 4" xfId="5211"/>
    <cellStyle name="Normal 56 2 4 2" xfId="5212"/>
    <cellStyle name="Normal 56 2 4 3" xfId="5213"/>
    <cellStyle name="Normal 56 2 4_CS Indicators" xfId="5214"/>
    <cellStyle name="Normal 56 2 5" xfId="5215"/>
    <cellStyle name="Normal 56 2 6" xfId="5216"/>
    <cellStyle name="Normal 56 2_CS Indicators" xfId="5217"/>
    <cellStyle name="Normal 56 3" xfId="5218"/>
    <cellStyle name="Normal 56 3 2" xfId="5219"/>
    <cellStyle name="Normal 56 3 2 2" xfId="5220"/>
    <cellStyle name="Normal 56 3 2 2 2" xfId="5221"/>
    <cellStyle name="Normal 56 3 2 2 3" xfId="5222"/>
    <cellStyle name="Normal 56 3 2 2_CS Indicators" xfId="5223"/>
    <cellStyle name="Normal 56 3 2 3" xfId="5224"/>
    <cellStyle name="Normal 56 3 2 4" xfId="5225"/>
    <cellStyle name="Normal 56 3 2_CS Indicators" xfId="5226"/>
    <cellStyle name="Normal 56 3 3" xfId="5227"/>
    <cellStyle name="Normal 56 3 3 2" xfId="5228"/>
    <cellStyle name="Normal 56 3 3 3" xfId="5229"/>
    <cellStyle name="Normal 56 3 3_CS Indicators" xfId="5230"/>
    <cellStyle name="Normal 56 3 4" xfId="5231"/>
    <cellStyle name="Normal 56 3 5" xfId="5232"/>
    <cellStyle name="Normal 56 3_CS Indicators" xfId="5233"/>
    <cellStyle name="Normal 56 4" xfId="5234"/>
    <cellStyle name="Normal 56 4 2" xfId="5235"/>
    <cellStyle name="Normal 56 4 2 2" xfId="5236"/>
    <cellStyle name="Normal 56 4 2 3" xfId="5237"/>
    <cellStyle name="Normal 56 4 2_CS Indicators" xfId="5238"/>
    <cellStyle name="Normal 56 4 3" xfId="5239"/>
    <cellStyle name="Normal 56 4 4" xfId="5240"/>
    <cellStyle name="Normal 56 4_CS Indicators" xfId="5241"/>
    <cellStyle name="Normal 56 5" xfId="5242"/>
    <cellStyle name="Normal 56 5 2" xfId="5243"/>
    <cellStyle name="Normal 56 5 3" xfId="5244"/>
    <cellStyle name="Normal 56 5_CS Indicators" xfId="5245"/>
    <cellStyle name="Normal 56 6" xfId="5246"/>
    <cellStyle name="Normal 56 7" xfId="5247"/>
    <cellStyle name="Normal 57" xfId="5248"/>
    <cellStyle name="Normal 57 2" xfId="5249"/>
    <cellStyle name="Normal 57 2 2" xfId="5250"/>
    <cellStyle name="Normal 57 2 2 2" xfId="5251"/>
    <cellStyle name="Normal 57 2 2 2 2" xfId="5252"/>
    <cellStyle name="Normal 57 2 2 2 2 2" xfId="5253"/>
    <cellStyle name="Normal 57 2 2 2 2 3" xfId="5254"/>
    <cellStyle name="Normal 57 2 2 2 2_CS Indicators" xfId="5255"/>
    <cellStyle name="Normal 57 2 2 2 3" xfId="5256"/>
    <cellStyle name="Normal 57 2 2 2 4" xfId="5257"/>
    <cellStyle name="Normal 57 2 2 2_CS Indicators" xfId="5258"/>
    <cellStyle name="Normal 57 2 2 3" xfId="5259"/>
    <cellStyle name="Normal 57 2 2 3 2" xfId="5260"/>
    <cellStyle name="Normal 57 2 2 3 3" xfId="5261"/>
    <cellStyle name="Normal 57 2 2 3_CS Indicators" xfId="5262"/>
    <cellStyle name="Normal 57 2 2 4" xfId="5263"/>
    <cellStyle name="Normal 57 2 2 5" xfId="5264"/>
    <cellStyle name="Normal 57 2 2_CS Indicators" xfId="5265"/>
    <cellStyle name="Normal 57 2 3" xfId="5266"/>
    <cellStyle name="Normal 57 2 3 2" xfId="5267"/>
    <cellStyle name="Normal 57 2 3 2 2" xfId="5268"/>
    <cellStyle name="Normal 57 2 3 2 3" xfId="5269"/>
    <cellStyle name="Normal 57 2 3 2_CS Indicators" xfId="5270"/>
    <cellStyle name="Normal 57 2 3 3" xfId="5271"/>
    <cellStyle name="Normal 57 2 3 4" xfId="5272"/>
    <cellStyle name="Normal 57 2 3_CS Indicators" xfId="5273"/>
    <cellStyle name="Normal 57 2 4" xfId="5274"/>
    <cellStyle name="Normal 57 2 4 2" xfId="5275"/>
    <cellStyle name="Normal 57 2 4 3" xfId="5276"/>
    <cellStyle name="Normal 57 2 4_CS Indicators" xfId="5277"/>
    <cellStyle name="Normal 57 2 5" xfId="5278"/>
    <cellStyle name="Normal 57 2 6" xfId="5279"/>
    <cellStyle name="Normal 57 2_CS Indicators" xfId="5280"/>
    <cellStyle name="Normal 57 3" xfId="5281"/>
    <cellStyle name="Normal 57 3 2" xfId="5282"/>
    <cellStyle name="Normal 57 3 2 2" xfId="5283"/>
    <cellStyle name="Normal 57 3 2 2 2" xfId="5284"/>
    <cellStyle name="Normal 57 3 2 2 3" xfId="5285"/>
    <cellStyle name="Normal 57 3 2 2_CS Indicators" xfId="5286"/>
    <cellStyle name="Normal 57 3 2 3" xfId="5287"/>
    <cellStyle name="Normal 57 3 2 4" xfId="5288"/>
    <cellStyle name="Normal 57 3 2_CS Indicators" xfId="5289"/>
    <cellStyle name="Normal 57 3 3" xfId="5290"/>
    <cellStyle name="Normal 57 3 3 2" xfId="5291"/>
    <cellStyle name="Normal 57 3 3 3" xfId="5292"/>
    <cellStyle name="Normal 57 3 3_CS Indicators" xfId="5293"/>
    <cellStyle name="Normal 57 3 4" xfId="5294"/>
    <cellStyle name="Normal 57 3 5" xfId="5295"/>
    <cellStyle name="Normal 57 3_CS Indicators" xfId="5296"/>
    <cellStyle name="Normal 57 4" xfId="5297"/>
    <cellStyle name="Normal 57 4 2" xfId="5298"/>
    <cellStyle name="Normal 57 4 2 2" xfId="5299"/>
    <cellStyle name="Normal 57 4 2 3" xfId="5300"/>
    <cellStyle name="Normal 57 4 2_CS Indicators" xfId="5301"/>
    <cellStyle name="Normal 57 4 3" xfId="5302"/>
    <cellStyle name="Normal 57 4 4" xfId="5303"/>
    <cellStyle name="Normal 57 4_CS Indicators" xfId="5304"/>
    <cellStyle name="Normal 57 5" xfId="5305"/>
    <cellStyle name="Normal 57 5 2" xfId="5306"/>
    <cellStyle name="Normal 57 5 3" xfId="5307"/>
    <cellStyle name="Normal 57 5_CS Indicators" xfId="5308"/>
    <cellStyle name="Normal 57 6" xfId="5309"/>
    <cellStyle name="Normal 57 7" xfId="5310"/>
    <cellStyle name="Normal 57 8" xfId="5311"/>
    <cellStyle name="Normal 57 9" xfId="5312"/>
    <cellStyle name="Normal 57_CS Indicators" xfId="5313"/>
    <cellStyle name="Normal 58" xfId="5314"/>
    <cellStyle name="Normal 58 2" xfId="5315"/>
    <cellStyle name="Normal 58 2 2" xfId="5316"/>
    <cellStyle name="Normal 58 2 2 2" xfId="5317"/>
    <cellStyle name="Normal 58 2 2 2 2" xfId="5318"/>
    <cellStyle name="Normal 58 2 2 2 2 2" xfId="5319"/>
    <cellStyle name="Normal 58 2 2 2 2 3" xfId="5320"/>
    <cellStyle name="Normal 58 2 2 2 2_CS Indicators" xfId="5321"/>
    <cellStyle name="Normal 58 2 2 2 3" xfId="5322"/>
    <cellStyle name="Normal 58 2 2 2 4" xfId="5323"/>
    <cellStyle name="Normal 58 2 2 2_CS Indicators" xfId="5324"/>
    <cellStyle name="Normal 58 2 2 3" xfId="5325"/>
    <cellStyle name="Normal 58 2 2 3 2" xfId="5326"/>
    <cellStyle name="Normal 58 2 2 3 3" xfId="5327"/>
    <cellStyle name="Normal 58 2 2 3_CS Indicators" xfId="5328"/>
    <cellStyle name="Normal 58 2 2 4" xfId="5329"/>
    <cellStyle name="Normal 58 2 2 5" xfId="5330"/>
    <cellStyle name="Normal 58 2 2_CS Indicators" xfId="5331"/>
    <cellStyle name="Normal 58 2 3" xfId="5332"/>
    <cellStyle name="Normal 58 2 3 2" xfId="5333"/>
    <cellStyle name="Normal 58 2 3 2 2" xfId="5334"/>
    <cellStyle name="Normal 58 2 3 2 3" xfId="5335"/>
    <cellStyle name="Normal 58 2 3 2_CS Indicators" xfId="5336"/>
    <cellStyle name="Normal 58 2 3 3" xfId="5337"/>
    <cellStyle name="Normal 58 2 3 4" xfId="5338"/>
    <cellStyle name="Normal 58 2 3_CS Indicators" xfId="5339"/>
    <cellStyle name="Normal 58 2 4" xfId="5340"/>
    <cellStyle name="Normal 58 2 4 2" xfId="5341"/>
    <cellStyle name="Normal 58 2 4 3" xfId="5342"/>
    <cellStyle name="Normal 58 2 4_CS Indicators" xfId="5343"/>
    <cellStyle name="Normal 58 2 5" xfId="5344"/>
    <cellStyle name="Normal 58 2 6" xfId="5345"/>
    <cellStyle name="Normal 58 2_CS Indicators" xfId="5346"/>
    <cellStyle name="Normal 58 3" xfId="5347"/>
    <cellStyle name="Normal 58 3 2" xfId="5348"/>
    <cellStyle name="Normal 58 3 2 2" xfId="5349"/>
    <cellStyle name="Normal 58 3 2 2 2" xfId="5350"/>
    <cellStyle name="Normal 58 3 2 2 3" xfId="5351"/>
    <cellStyle name="Normal 58 3 2 2_CS Indicators" xfId="5352"/>
    <cellStyle name="Normal 58 3 2 3" xfId="5353"/>
    <cellStyle name="Normal 58 3 2 4" xfId="5354"/>
    <cellStyle name="Normal 58 3 2_CS Indicators" xfId="5355"/>
    <cellStyle name="Normal 58 3 3" xfId="5356"/>
    <cellStyle name="Normal 58 3 3 2" xfId="5357"/>
    <cellStyle name="Normal 58 3 3 3" xfId="5358"/>
    <cellStyle name="Normal 58 3 3_CS Indicators" xfId="5359"/>
    <cellStyle name="Normal 58 3 4" xfId="5360"/>
    <cellStyle name="Normal 58 3 5" xfId="5361"/>
    <cellStyle name="Normal 58 3_CS Indicators" xfId="5362"/>
    <cellStyle name="Normal 58 4" xfId="5363"/>
    <cellStyle name="Normal 58 4 2" xfId="5364"/>
    <cellStyle name="Normal 58 4 2 2" xfId="5365"/>
    <cellStyle name="Normal 58 4 2 3" xfId="5366"/>
    <cellStyle name="Normal 58 4 2_CS Indicators" xfId="5367"/>
    <cellStyle name="Normal 58 4 3" xfId="5368"/>
    <cellStyle name="Normal 58 4 4" xfId="5369"/>
    <cellStyle name="Normal 58 4_CS Indicators" xfId="5370"/>
    <cellStyle name="Normal 58 5" xfId="5371"/>
    <cellStyle name="Normal 58 5 2" xfId="5372"/>
    <cellStyle name="Normal 58 5 3" xfId="5373"/>
    <cellStyle name="Normal 58 5_CS Indicators" xfId="5374"/>
    <cellStyle name="Normal 58 6" xfId="5375"/>
    <cellStyle name="Normal 58 7" xfId="5376"/>
    <cellStyle name="Normal 58_CS Indicators" xfId="5377"/>
    <cellStyle name="Normal 59" xfId="5378"/>
    <cellStyle name="Normal 59 2" xfId="5379"/>
    <cellStyle name="Normal 59 2 2" xfId="5380"/>
    <cellStyle name="Normal 59 2 2 2" xfId="5381"/>
    <cellStyle name="Normal 59 2 2 2 2" xfId="5382"/>
    <cellStyle name="Normal 59 2 2 2 3" xfId="5383"/>
    <cellStyle name="Normal 59 2 2 2_CS Indicators" xfId="5384"/>
    <cellStyle name="Normal 59 2 2 3" xfId="5385"/>
    <cellStyle name="Normal 59 2 2 4" xfId="5386"/>
    <cellStyle name="Normal 59 2 2_CS Indicators" xfId="5387"/>
    <cellStyle name="Normal 59 2 3" xfId="5388"/>
    <cellStyle name="Normal 59 2 3 2" xfId="5389"/>
    <cellStyle name="Normal 59 2 3 3" xfId="5390"/>
    <cellStyle name="Normal 59 2 3_CS Indicators" xfId="5391"/>
    <cellStyle name="Normal 59 2 4" xfId="5392"/>
    <cellStyle name="Normal 59 2 5" xfId="5393"/>
    <cellStyle name="Normal 59 2_CS Indicators" xfId="5394"/>
    <cellStyle name="Normal 59 3" xfId="5395"/>
    <cellStyle name="Normal 59 3 2" xfId="5396"/>
    <cellStyle name="Normal 59 3 2 2" xfId="5397"/>
    <cellStyle name="Normal 59 3 2 3" xfId="5398"/>
    <cellStyle name="Normal 59 3 2_CS Indicators" xfId="5399"/>
    <cellStyle name="Normal 59 3 3" xfId="5400"/>
    <cellStyle name="Normal 59 3 4" xfId="5401"/>
    <cellStyle name="Normal 59 3_CS Indicators" xfId="5402"/>
    <cellStyle name="Normal 59 4" xfId="5403"/>
    <cellStyle name="Normal 59 4 2" xfId="5404"/>
    <cellStyle name="Normal 59 4 3" xfId="5405"/>
    <cellStyle name="Normal 59 4_CS Indicators" xfId="5406"/>
    <cellStyle name="Normal 59 5" xfId="5407"/>
    <cellStyle name="Normal 59 6" xfId="5408"/>
    <cellStyle name="Normal 59_CS Indicators" xfId="5409"/>
    <cellStyle name="Normal 6" xfId="72"/>
    <cellStyle name="Normal 6 10" xfId="5410"/>
    <cellStyle name="Normal 6 10 2" xfId="5411"/>
    <cellStyle name="Normal 6 10 2 2" xfId="5412"/>
    <cellStyle name="Normal 6 10 2 2 2" xfId="5413"/>
    <cellStyle name="Normal 6 10 2 2 3" xfId="5414"/>
    <cellStyle name="Normal 6 10 2 2_CS Indicators" xfId="5415"/>
    <cellStyle name="Normal 6 10 2 3" xfId="5416"/>
    <cellStyle name="Normal 6 10 2 4" xfId="5417"/>
    <cellStyle name="Normal 6 10 2_CS Indicators" xfId="5418"/>
    <cellStyle name="Normal 6 10 3" xfId="5419"/>
    <cellStyle name="Normal 6 10 3 2" xfId="5420"/>
    <cellStyle name="Normal 6 10 3 3" xfId="5421"/>
    <cellStyle name="Normal 6 10 3_CS Indicators" xfId="5422"/>
    <cellStyle name="Normal 6 10 4" xfId="5423"/>
    <cellStyle name="Normal 6 10 5" xfId="5424"/>
    <cellStyle name="Normal 6 10_CS Indicators" xfId="5425"/>
    <cellStyle name="Normal 6 11" xfId="5426"/>
    <cellStyle name="Normal 6 11 2" xfId="5427"/>
    <cellStyle name="Normal 6 11 2 2" xfId="5428"/>
    <cellStyle name="Normal 6 11 2 3" xfId="5429"/>
    <cellStyle name="Normal 6 11 2_CS Indicators" xfId="5430"/>
    <cellStyle name="Normal 6 11 3" xfId="5431"/>
    <cellStyle name="Normal 6 11 4" xfId="5432"/>
    <cellStyle name="Normal 6 11_CS Indicators" xfId="5433"/>
    <cellStyle name="Normal 6 12" xfId="5434"/>
    <cellStyle name="Normal 6 12 2" xfId="5435"/>
    <cellStyle name="Normal 6 12 3" xfId="5436"/>
    <cellStyle name="Normal 6 12_CS Indicators" xfId="5437"/>
    <cellStyle name="Normal 6 13" xfId="5438"/>
    <cellStyle name="Normal 6 14" xfId="5439"/>
    <cellStyle name="Normal 6 15" xfId="5440"/>
    <cellStyle name="Normal 6 16" xfId="5441"/>
    <cellStyle name="Normal 6 2" xfId="239"/>
    <cellStyle name="Normal 6 2 10" xfId="5442"/>
    <cellStyle name="Normal 6 2 10 2" xfId="5443"/>
    <cellStyle name="Normal 6 2 10 3" xfId="5444"/>
    <cellStyle name="Normal 6 2 10_CS Indicators" xfId="5445"/>
    <cellStyle name="Normal 6 2 11" xfId="5446"/>
    <cellStyle name="Normal 6 2 12" xfId="5447"/>
    <cellStyle name="Normal 6 2 2" xfId="5448"/>
    <cellStyle name="Normal 6 2 2 10" xfId="5449"/>
    <cellStyle name="Normal 6 2 2 2" xfId="5450"/>
    <cellStyle name="Normal 6 2 2 2 2" xfId="5451"/>
    <cellStyle name="Normal 6 2 2 2 2 2" xfId="5452"/>
    <cellStyle name="Normal 6 2 2 2 2 2 2" xfId="5453"/>
    <cellStyle name="Normal 6 2 2 2 2 2 2 2" xfId="5454"/>
    <cellStyle name="Normal 6 2 2 2 2 2 2 2 2" xfId="5455"/>
    <cellStyle name="Normal 6 2 2 2 2 2 2 2 3" xfId="5456"/>
    <cellStyle name="Normal 6 2 2 2 2 2 2 2_CS Indicators" xfId="5457"/>
    <cellStyle name="Normal 6 2 2 2 2 2 2 3" xfId="5458"/>
    <cellStyle name="Normal 6 2 2 2 2 2 2 4" xfId="5459"/>
    <cellStyle name="Normal 6 2 2 2 2 2 2_CS Indicators" xfId="5460"/>
    <cellStyle name="Normal 6 2 2 2 2 2 3" xfId="5461"/>
    <cellStyle name="Normal 6 2 2 2 2 2 3 2" xfId="5462"/>
    <cellStyle name="Normal 6 2 2 2 2 2 3 3" xfId="5463"/>
    <cellStyle name="Normal 6 2 2 2 2 2 3_CS Indicators" xfId="5464"/>
    <cellStyle name="Normal 6 2 2 2 2 2 4" xfId="5465"/>
    <cellStyle name="Normal 6 2 2 2 2 2 5" xfId="5466"/>
    <cellStyle name="Normal 6 2 2 2 2 2_CS Indicators" xfId="5467"/>
    <cellStyle name="Normal 6 2 2 2 2 3" xfId="5468"/>
    <cellStyle name="Normal 6 2 2 2 2 3 2" xfId="5469"/>
    <cellStyle name="Normal 6 2 2 2 2 3 2 2" xfId="5470"/>
    <cellStyle name="Normal 6 2 2 2 2 3 2 3" xfId="5471"/>
    <cellStyle name="Normal 6 2 2 2 2 3 2_CS Indicators" xfId="5472"/>
    <cellStyle name="Normal 6 2 2 2 2 3 3" xfId="5473"/>
    <cellStyle name="Normal 6 2 2 2 2 3 4" xfId="5474"/>
    <cellStyle name="Normal 6 2 2 2 2 3_CS Indicators" xfId="5475"/>
    <cellStyle name="Normal 6 2 2 2 2 4" xfId="5476"/>
    <cellStyle name="Normal 6 2 2 2 2 4 2" xfId="5477"/>
    <cellStyle name="Normal 6 2 2 2 2 4 3" xfId="5478"/>
    <cellStyle name="Normal 6 2 2 2 2 4_CS Indicators" xfId="5479"/>
    <cellStyle name="Normal 6 2 2 2 2 5" xfId="5480"/>
    <cellStyle name="Normal 6 2 2 2 2 6" xfId="5481"/>
    <cellStyle name="Normal 6 2 2 2 2_CS Indicators" xfId="5482"/>
    <cellStyle name="Normal 6 2 2 2 3" xfId="5483"/>
    <cellStyle name="Normal 6 2 2 2 3 2" xfId="5484"/>
    <cellStyle name="Normal 6 2 2 2 3 2 2" xfId="5485"/>
    <cellStyle name="Normal 6 2 2 2 3 2 2 2" xfId="5486"/>
    <cellStyle name="Normal 6 2 2 2 3 2 2 3" xfId="5487"/>
    <cellStyle name="Normal 6 2 2 2 3 2 2_CS Indicators" xfId="5488"/>
    <cellStyle name="Normal 6 2 2 2 3 2 3" xfId="5489"/>
    <cellStyle name="Normal 6 2 2 2 3 2 4" xfId="5490"/>
    <cellStyle name="Normal 6 2 2 2 3 2_CS Indicators" xfId="5491"/>
    <cellStyle name="Normal 6 2 2 2 3 3" xfId="5492"/>
    <cellStyle name="Normal 6 2 2 2 3 3 2" xfId="5493"/>
    <cellStyle name="Normal 6 2 2 2 3 3 3" xfId="5494"/>
    <cellStyle name="Normal 6 2 2 2 3 3_CS Indicators" xfId="5495"/>
    <cellStyle name="Normal 6 2 2 2 3 4" xfId="5496"/>
    <cellStyle name="Normal 6 2 2 2 3 5" xfId="5497"/>
    <cellStyle name="Normal 6 2 2 2 3_CS Indicators" xfId="5498"/>
    <cellStyle name="Normal 6 2 2 2 4" xfId="5499"/>
    <cellStyle name="Normal 6 2 2 2 4 2" xfId="5500"/>
    <cellStyle name="Normal 6 2 2 2 4 2 2" xfId="5501"/>
    <cellStyle name="Normal 6 2 2 2 4 2 3" xfId="5502"/>
    <cellStyle name="Normal 6 2 2 2 4 2_CS Indicators" xfId="5503"/>
    <cellStyle name="Normal 6 2 2 2 4 3" xfId="5504"/>
    <cellStyle name="Normal 6 2 2 2 4 4" xfId="5505"/>
    <cellStyle name="Normal 6 2 2 2 4_CS Indicators" xfId="5506"/>
    <cellStyle name="Normal 6 2 2 2 5" xfId="5507"/>
    <cellStyle name="Normal 6 2 2 2 5 2" xfId="5508"/>
    <cellStyle name="Normal 6 2 2 2 5 3" xfId="5509"/>
    <cellStyle name="Normal 6 2 2 2 5_CS Indicators" xfId="5510"/>
    <cellStyle name="Normal 6 2 2 2 6" xfId="5511"/>
    <cellStyle name="Normal 6 2 2 2 7" xfId="5512"/>
    <cellStyle name="Normal 6 2 2 2_CS Indicators" xfId="5513"/>
    <cellStyle name="Normal 6 2 2 3" xfId="5514"/>
    <cellStyle name="Normal 6 2 2 3 2" xfId="5515"/>
    <cellStyle name="Normal 6 2 2 3 2 2" xfId="5516"/>
    <cellStyle name="Normal 6 2 2 3 2 2 2" xfId="5517"/>
    <cellStyle name="Normal 6 2 2 3 2 2 2 2" xfId="5518"/>
    <cellStyle name="Normal 6 2 2 3 2 2 2 2 2" xfId="5519"/>
    <cellStyle name="Normal 6 2 2 3 2 2 2 2 3" xfId="5520"/>
    <cellStyle name="Normal 6 2 2 3 2 2 2 2_CS Indicators" xfId="5521"/>
    <cellStyle name="Normal 6 2 2 3 2 2 2 3" xfId="5522"/>
    <cellStyle name="Normal 6 2 2 3 2 2 2 4" xfId="5523"/>
    <cellStyle name="Normal 6 2 2 3 2 2 2_CS Indicators" xfId="5524"/>
    <cellStyle name="Normal 6 2 2 3 2 2 3" xfId="5525"/>
    <cellStyle name="Normal 6 2 2 3 2 2 3 2" xfId="5526"/>
    <cellStyle name="Normal 6 2 2 3 2 2 3 3" xfId="5527"/>
    <cellStyle name="Normal 6 2 2 3 2 2 3_CS Indicators" xfId="5528"/>
    <cellStyle name="Normal 6 2 2 3 2 2 4" xfId="5529"/>
    <cellStyle name="Normal 6 2 2 3 2 2 5" xfId="5530"/>
    <cellStyle name="Normal 6 2 2 3 2 2_CS Indicators" xfId="5531"/>
    <cellStyle name="Normal 6 2 2 3 2 3" xfId="5532"/>
    <cellStyle name="Normal 6 2 2 3 2 3 2" xfId="5533"/>
    <cellStyle name="Normal 6 2 2 3 2 3 2 2" xfId="5534"/>
    <cellStyle name="Normal 6 2 2 3 2 3 2 3" xfId="5535"/>
    <cellStyle name="Normal 6 2 2 3 2 3 2_CS Indicators" xfId="5536"/>
    <cellStyle name="Normal 6 2 2 3 2 3 3" xfId="5537"/>
    <cellStyle name="Normal 6 2 2 3 2 3 4" xfId="5538"/>
    <cellStyle name="Normal 6 2 2 3 2 3_CS Indicators" xfId="5539"/>
    <cellStyle name="Normal 6 2 2 3 2 4" xfId="5540"/>
    <cellStyle name="Normal 6 2 2 3 2 4 2" xfId="5541"/>
    <cellStyle name="Normal 6 2 2 3 2 4 3" xfId="5542"/>
    <cellStyle name="Normal 6 2 2 3 2 4_CS Indicators" xfId="5543"/>
    <cellStyle name="Normal 6 2 2 3 2 5" xfId="5544"/>
    <cellStyle name="Normal 6 2 2 3 2 6" xfId="5545"/>
    <cellStyle name="Normal 6 2 2 3 2_CS Indicators" xfId="5546"/>
    <cellStyle name="Normal 6 2 2 3 3" xfId="5547"/>
    <cellStyle name="Normal 6 2 2 3 3 2" xfId="5548"/>
    <cellStyle name="Normal 6 2 2 3 3 2 2" xfId="5549"/>
    <cellStyle name="Normal 6 2 2 3 3 2 2 2" xfId="5550"/>
    <cellStyle name="Normal 6 2 2 3 3 2 2 3" xfId="5551"/>
    <cellStyle name="Normal 6 2 2 3 3 2 2_CS Indicators" xfId="5552"/>
    <cellStyle name="Normal 6 2 2 3 3 2 3" xfId="5553"/>
    <cellStyle name="Normal 6 2 2 3 3 2 4" xfId="5554"/>
    <cellStyle name="Normal 6 2 2 3 3 2_CS Indicators" xfId="5555"/>
    <cellStyle name="Normal 6 2 2 3 3 3" xfId="5556"/>
    <cellStyle name="Normal 6 2 2 3 3 3 2" xfId="5557"/>
    <cellStyle name="Normal 6 2 2 3 3 3 3" xfId="5558"/>
    <cellStyle name="Normal 6 2 2 3 3 3_CS Indicators" xfId="5559"/>
    <cellStyle name="Normal 6 2 2 3 3 4" xfId="5560"/>
    <cellStyle name="Normal 6 2 2 3 3 5" xfId="5561"/>
    <cellStyle name="Normal 6 2 2 3 3_CS Indicators" xfId="5562"/>
    <cellStyle name="Normal 6 2 2 3 4" xfId="5563"/>
    <cellStyle name="Normal 6 2 2 3 4 2" xfId="5564"/>
    <cellStyle name="Normal 6 2 2 3 4 2 2" xfId="5565"/>
    <cellStyle name="Normal 6 2 2 3 4 2 3" xfId="5566"/>
    <cellStyle name="Normal 6 2 2 3 4 2_CS Indicators" xfId="5567"/>
    <cellStyle name="Normal 6 2 2 3 4 3" xfId="5568"/>
    <cellStyle name="Normal 6 2 2 3 4 4" xfId="5569"/>
    <cellStyle name="Normal 6 2 2 3 4_CS Indicators" xfId="5570"/>
    <cellStyle name="Normal 6 2 2 3 5" xfId="5571"/>
    <cellStyle name="Normal 6 2 2 3 5 2" xfId="5572"/>
    <cellStyle name="Normal 6 2 2 3 5 3" xfId="5573"/>
    <cellStyle name="Normal 6 2 2 3 5_CS Indicators" xfId="5574"/>
    <cellStyle name="Normal 6 2 2 3 6" xfId="5575"/>
    <cellStyle name="Normal 6 2 2 3 7" xfId="5576"/>
    <cellStyle name="Normal 6 2 2 3_CS Indicators" xfId="5577"/>
    <cellStyle name="Normal 6 2 2 4" xfId="5578"/>
    <cellStyle name="Normal 6 2 2 4 2" xfId="5579"/>
    <cellStyle name="Normal 6 2 2 4 2 2" xfId="5580"/>
    <cellStyle name="Normal 6 2 2 4 2 2 2" xfId="5581"/>
    <cellStyle name="Normal 6 2 2 4 2 2 2 2" xfId="5582"/>
    <cellStyle name="Normal 6 2 2 4 2 2 2 2 2" xfId="5583"/>
    <cellStyle name="Normal 6 2 2 4 2 2 2 2 3" xfId="5584"/>
    <cellStyle name="Normal 6 2 2 4 2 2 2 2_CS Indicators" xfId="5585"/>
    <cellStyle name="Normal 6 2 2 4 2 2 2 3" xfId="5586"/>
    <cellStyle name="Normal 6 2 2 4 2 2 2 4" xfId="5587"/>
    <cellStyle name="Normal 6 2 2 4 2 2 2_CS Indicators" xfId="5588"/>
    <cellStyle name="Normal 6 2 2 4 2 2 3" xfId="5589"/>
    <cellStyle name="Normal 6 2 2 4 2 2 3 2" xfId="5590"/>
    <cellStyle name="Normal 6 2 2 4 2 2 3 3" xfId="5591"/>
    <cellStyle name="Normal 6 2 2 4 2 2 3_CS Indicators" xfId="5592"/>
    <cellStyle name="Normal 6 2 2 4 2 2 4" xfId="5593"/>
    <cellStyle name="Normal 6 2 2 4 2 2 5" xfId="5594"/>
    <cellStyle name="Normal 6 2 2 4 2 2_CS Indicators" xfId="5595"/>
    <cellStyle name="Normal 6 2 2 4 2 3" xfId="5596"/>
    <cellStyle name="Normal 6 2 2 4 2 3 2" xfId="5597"/>
    <cellStyle name="Normal 6 2 2 4 2 3 2 2" xfId="5598"/>
    <cellStyle name="Normal 6 2 2 4 2 3 2 3" xfId="5599"/>
    <cellStyle name="Normal 6 2 2 4 2 3 2_CS Indicators" xfId="5600"/>
    <cellStyle name="Normal 6 2 2 4 2 3 3" xfId="5601"/>
    <cellStyle name="Normal 6 2 2 4 2 3 4" xfId="5602"/>
    <cellStyle name="Normal 6 2 2 4 2 3_CS Indicators" xfId="5603"/>
    <cellStyle name="Normal 6 2 2 4 2 4" xfId="5604"/>
    <cellStyle name="Normal 6 2 2 4 2 4 2" xfId="5605"/>
    <cellStyle name="Normal 6 2 2 4 2 4 3" xfId="5606"/>
    <cellStyle name="Normal 6 2 2 4 2 4_CS Indicators" xfId="5607"/>
    <cellStyle name="Normal 6 2 2 4 2 5" xfId="5608"/>
    <cellStyle name="Normal 6 2 2 4 2 6" xfId="5609"/>
    <cellStyle name="Normal 6 2 2 4 2_CS Indicators" xfId="5610"/>
    <cellStyle name="Normal 6 2 2 4 3" xfId="5611"/>
    <cellStyle name="Normal 6 2 2 4 3 2" xfId="5612"/>
    <cellStyle name="Normal 6 2 2 4 3 2 2" xfId="5613"/>
    <cellStyle name="Normal 6 2 2 4 3 2 2 2" xfId="5614"/>
    <cellStyle name="Normal 6 2 2 4 3 2 2 3" xfId="5615"/>
    <cellStyle name="Normal 6 2 2 4 3 2 2_CS Indicators" xfId="5616"/>
    <cellStyle name="Normal 6 2 2 4 3 2 3" xfId="5617"/>
    <cellStyle name="Normal 6 2 2 4 3 2 4" xfId="5618"/>
    <cellStyle name="Normal 6 2 2 4 3 2_CS Indicators" xfId="5619"/>
    <cellStyle name="Normal 6 2 2 4 3 3" xfId="5620"/>
    <cellStyle name="Normal 6 2 2 4 3 3 2" xfId="5621"/>
    <cellStyle name="Normal 6 2 2 4 3 3 3" xfId="5622"/>
    <cellStyle name="Normal 6 2 2 4 3 3_CS Indicators" xfId="5623"/>
    <cellStyle name="Normal 6 2 2 4 3 4" xfId="5624"/>
    <cellStyle name="Normal 6 2 2 4 3 5" xfId="5625"/>
    <cellStyle name="Normal 6 2 2 4 3_CS Indicators" xfId="5626"/>
    <cellStyle name="Normal 6 2 2 4 4" xfId="5627"/>
    <cellStyle name="Normal 6 2 2 4 4 2" xfId="5628"/>
    <cellStyle name="Normal 6 2 2 4 4 2 2" xfId="5629"/>
    <cellStyle name="Normal 6 2 2 4 4 2 3" xfId="5630"/>
    <cellStyle name="Normal 6 2 2 4 4 2_CS Indicators" xfId="5631"/>
    <cellStyle name="Normal 6 2 2 4 4 3" xfId="5632"/>
    <cellStyle name="Normal 6 2 2 4 4 4" xfId="5633"/>
    <cellStyle name="Normal 6 2 2 4 4_CS Indicators" xfId="5634"/>
    <cellStyle name="Normal 6 2 2 4 5" xfId="5635"/>
    <cellStyle name="Normal 6 2 2 4 5 2" xfId="5636"/>
    <cellStyle name="Normal 6 2 2 4 5 3" xfId="5637"/>
    <cellStyle name="Normal 6 2 2 4 5_CS Indicators" xfId="5638"/>
    <cellStyle name="Normal 6 2 2 4 6" xfId="5639"/>
    <cellStyle name="Normal 6 2 2 4 7" xfId="5640"/>
    <cellStyle name="Normal 6 2 2 4_CS Indicators" xfId="5641"/>
    <cellStyle name="Normal 6 2 2 5" xfId="5642"/>
    <cellStyle name="Normal 6 2 2 5 2" xfId="5643"/>
    <cellStyle name="Normal 6 2 2 5 2 2" xfId="5644"/>
    <cellStyle name="Normal 6 2 2 5 2 2 2" xfId="5645"/>
    <cellStyle name="Normal 6 2 2 5 2 2 2 2" xfId="5646"/>
    <cellStyle name="Normal 6 2 2 5 2 2 2 3" xfId="5647"/>
    <cellStyle name="Normal 6 2 2 5 2 2 2_CS Indicators" xfId="5648"/>
    <cellStyle name="Normal 6 2 2 5 2 2 3" xfId="5649"/>
    <cellStyle name="Normal 6 2 2 5 2 2 4" xfId="5650"/>
    <cellStyle name="Normal 6 2 2 5 2 2_CS Indicators" xfId="5651"/>
    <cellStyle name="Normal 6 2 2 5 2 3" xfId="5652"/>
    <cellStyle name="Normal 6 2 2 5 2 3 2" xfId="5653"/>
    <cellStyle name="Normal 6 2 2 5 2 3 3" xfId="5654"/>
    <cellStyle name="Normal 6 2 2 5 2 3_CS Indicators" xfId="5655"/>
    <cellStyle name="Normal 6 2 2 5 2 4" xfId="5656"/>
    <cellStyle name="Normal 6 2 2 5 2 5" xfId="5657"/>
    <cellStyle name="Normal 6 2 2 5 2_CS Indicators" xfId="5658"/>
    <cellStyle name="Normal 6 2 2 5 3" xfId="5659"/>
    <cellStyle name="Normal 6 2 2 5 3 2" xfId="5660"/>
    <cellStyle name="Normal 6 2 2 5 3 2 2" xfId="5661"/>
    <cellStyle name="Normal 6 2 2 5 3 2 3" xfId="5662"/>
    <cellStyle name="Normal 6 2 2 5 3 2_CS Indicators" xfId="5663"/>
    <cellStyle name="Normal 6 2 2 5 3 3" xfId="5664"/>
    <cellStyle name="Normal 6 2 2 5 3 4" xfId="5665"/>
    <cellStyle name="Normal 6 2 2 5 3_CS Indicators" xfId="5666"/>
    <cellStyle name="Normal 6 2 2 5 4" xfId="5667"/>
    <cellStyle name="Normal 6 2 2 5 4 2" xfId="5668"/>
    <cellStyle name="Normal 6 2 2 5 4 3" xfId="5669"/>
    <cellStyle name="Normal 6 2 2 5 4_CS Indicators" xfId="5670"/>
    <cellStyle name="Normal 6 2 2 5 5" xfId="5671"/>
    <cellStyle name="Normal 6 2 2 5 6" xfId="5672"/>
    <cellStyle name="Normal 6 2 2 5_CS Indicators" xfId="5673"/>
    <cellStyle name="Normal 6 2 2 6" xfId="5674"/>
    <cellStyle name="Normal 6 2 2 6 2" xfId="5675"/>
    <cellStyle name="Normal 6 2 2 6 2 2" xfId="5676"/>
    <cellStyle name="Normal 6 2 2 6 2 2 2" xfId="5677"/>
    <cellStyle name="Normal 6 2 2 6 2 2 3" xfId="5678"/>
    <cellStyle name="Normal 6 2 2 6 2 2_CS Indicators" xfId="5679"/>
    <cellStyle name="Normal 6 2 2 6 2 3" xfId="5680"/>
    <cellStyle name="Normal 6 2 2 6 2 4" xfId="5681"/>
    <cellStyle name="Normal 6 2 2 6 2_CS Indicators" xfId="5682"/>
    <cellStyle name="Normal 6 2 2 6 3" xfId="5683"/>
    <cellStyle name="Normal 6 2 2 6 3 2" xfId="5684"/>
    <cellStyle name="Normal 6 2 2 6 3 3" xfId="5685"/>
    <cellStyle name="Normal 6 2 2 6 3_CS Indicators" xfId="5686"/>
    <cellStyle name="Normal 6 2 2 6 4" xfId="5687"/>
    <cellStyle name="Normal 6 2 2 6 5" xfId="5688"/>
    <cellStyle name="Normal 6 2 2 6_CS Indicators" xfId="5689"/>
    <cellStyle name="Normal 6 2 2 7" xfId="5690"/>
    <cellStyle name="Normal 6 2 2 7 2" xfId="5691"/>
    <cellStyle name="Normal 6 2 2 7 2 2" xfId="5692"/>
    <cellStyle name="Normal 6 2 2 7 2 3" xfId="5693"/>
    <cellStyle name="Normal 6 2 2 7 2_CS Indicators" xfId="5694"/>
    <cellStyle name="Normal 6 2 2 7 3" xfId="5695"/>
    <cellStyle name="Normal 6 2 2 7 4" xfId="5696"/>
    <cellStyle name="Normal 6 2 2 7_CS Indicators" xfId="5697"/>
    <cellStyle name="Normal 6 2 2 8" xfId="5698"/>
    <cellStyle name="Normal 6 2 2 8 2" xfId="5699"/>
    <cellStyle name="Normal 6 2 2 8 3" xfId="5700"/>
    <cellStyle name="Normal 6 2 2 8_CS Indicators" xfId="5701"/>
    <cellStyle name="Normal 6 2 2 9" xfId="5702"/>
    <cellStyle name="Normal 6 2 2_CS Indicators" xfId="5703"/>
    <cellStyle name="Normal 6 2 3" xfId="5704"/>
    <cellStyle name="Normal 6 2 3 2" xfId="5705"/>
    <cellStyle name="Normal 6 2 3 3" xfId="5706"/>
    <cellStyle name="Normal 6 2 4" xfId="5707"/>
    <cellStyle name="Normal 6 2 4 2" xfId="5708"/>
    <cellStyle name="Normal 6 2 4 2 2" xfId="5709"/>
    <cellStyle name="Normal 6 2 4 2 2 2" xfId="5710"/>
    <cellStyle name="Normal 6 2 4 2 2 2 2" xfId="5711"/>
    <cellStyle name="Normal 6 2 4 2 2 2 2 2" xfId="5712"/>
    <cellStyle name="Normal 6 2 4 2 2 2 2 3" xfId="5713"/>
    <cellStyle name="Normal 6 2 4 2 2 2 2_CS Indicators" xfId="5714"/>
    <cellStyle name="Normal 6 2 4 2 2 2 3" xfId="5715"/>
    <cellStyle name="Normal 6 2 4 2 2 2 4" xfId="5716"/>
    <cellStyle name="Normal 6 2 4 2 2 2_CS Indicators" xfId="5717"/>
    <cellStyle name="Normal 6 2 4 2 2 3" xfId="5718"/>
    <cellStyle name="Normal 6 2 4 2 2 3 2" xfId="5719"/>
    <cellStyle name="Normal 6 2 4 2 2 3 3" xfId="5720"/>
    <cellStyle name="Normal 6 2 4 2 2 3_CS Indicators" xfId="5721"/>
    <cellStyle name="Normal 6 2 4 2 2 4" xfId="5722"/>
    <cellStyle name="Normal 6 2 4 2 2 5" xfId="5723"/>
    <cellStyle name="Normal 6 2 4 2 2_CS Indicators" xfId="5724"/>
    <cellStyle name="Normal 6 2 4 2 3" xfId="5725"/>
    <cellStyle name="Normal 6 2 4 2 3 2" xfId="5726"/>
    <cellStyle name="Normal 6 2 4 2 3 2 2" xfId="5727"/>
    <cellStyle name="Normal 6 2 4 2 3 2 3" xfId="5728"/>
    <cellStyle name="Normal 6 2 4 2 3 2_CS Indicators" xfId="5729"/>
    <cellStyle name="Normal 6 2 4 2 3 3" xfId="5730"/>
    <cellStyle name="Normal 6 2 4 2 3 4" xfId="5731"/>
    <cellStyle name="Normal 6 2 4 2 3_CS Indicators" xfId="5732"/>
    <cellStyle name="Normal 6 2 4 2 4" xfId="5733"/>
    <cellStyle name="Normal 6 2 4 2 4 2" xfId="5734"/>
    <cellStyle name="Normal 6 2 4 2 4 3" xfId="5735"/>
    <cellStyle name="Normal 6 2 4 2 4_CS Indicators" xfId="5736"/>
    <cellStyle name="Normal 6 2 4 2 5" xfId="5737"/>
    <cellStyle name="Normal 6 2 4 2 6" xfId="5738"/>
    <cellStyle name="Normal 6 2 4 2_CS Indicators" xfId="5739"/>
    <cellStyle name="Normal 6 2 4 3" xfId="5740"/>
    <cellStyle name="Normal 6 2 4 3 2" xfId="5741"/>
    <cellStyle name="Normal 6 2 4 3 2 2" xfId="5742"/>
    <cellStyle name="Normal 6 2 4 3 2 2 2" xfId="5743"/>
    <cellStyle name="Normal 6 2 4 3 2 2 3" xfId="5744"/>
    <cellStyle name="Normal 6 2 4 3 2 2_CS Indicators" xfId="5745"/>
    <cellStyle name="Normal 6 2 4 3 2 3" xfId="5746"/>
    <cellStyle name="Normal 6 2 4 3 2 4" xfId="5747"/>
    <cellStyle name="Normal 6 2 4 3 2_CS Indicators" xfId="5748"/>
    <cellStyle name="Normal 6 2 4 3 3" xfId="5749"/>
    <cellStyle name="Normal 6 2 4 3 3 2" xfId="5750"/>
    <cellStyle name="Normal 6 2 4 3 3 3" xfId="5751"/>
    <cellStyle name="Normal 6 2 4 3 3_CS Indicators" xfId="5752"/>
    <cellStyle name="Normal 6 2 4 3 4" xfId="5753"/>
    <cellStyle name="Normal 6 2 4 3 5" xfId="5754"/>
    <cellStyle name="Normal 6 2 4 3_CS Indicators" xfId="5755"/>
    <cellStyle name="Normal 6 2 4 4" xfId="5756"/>
    <cellStyle name="Normal 6 2 4 4 2" xfId="5757"/>
    <cellStyle name="Normal 6 2 4 4 2 2" xfId="5758"/>
    <cellStyle name="Normal 6 2 4 4 2 3" xfId="5759"/>
    <cellStyle name="Normal 6 2 4 4 2_CS Indicators" xfId="5760"/>
    <cellStyle name="Normal 6 2 4 4 3" xfId="5761"/>
    <cellStyle name="Normal 6 2 4 4 4" xfId="5762"/>
    <cellStyle name="Normal 6 2 4 4_CS Indicators" xfId="5763"/>
    <cellStyle name="Normal 6 2 4 5" xfId="5764"/>
    <cellStyle name="Normal 6 2 4 5 2" xfId="5765"/>
    <cellStyle name="Normal 6 2 4 5 3" xfId="5766"/>
    <cellStyle name="Normal 6 2 4 5_CS Indicators" xfId="5767"/>
    <cellStyle name="Normal 6 2 4 6" xfId="5768"/>
    <cellStyle name="Normal 6 2 4 7" xfId="5769"/>
    <cellStyle name="Normal 6 2 4_CS Indicators" xfId="5770"/>
    <cellStyle name="Normal 6 2 5" xfId="5771"/>
    <cellStyle name="Normal 6 2 5 2" xfId="5772"/>
    <cellStyle name="Normal 6 2 5 2 2" xfId="5773"/>
    <cellStyle name="Normal 6 2 5 2 2 2" xfId="5774"/>
    <cellStyle name="Normal 6 2 5 2 2 2 2" xfId="5775"/>
    <cellStyle name="Normal 6 2 5 2 2 2 2 2" xfId="5776"/>
    <cellStyle name="Normal 6 2 5 2 2 2 2 3" xfId="5777"/>
    <cellStyle name="Normal 6 2 5 2 2 2 2_CS Indicators" xfId="5778"/>
    <cellStyle name="Normal 6 2 5 2 2 2 3" xfId="5779"/>
    <cellStyle name="Normal 6 2 5 2 2 2 4" xfId="5780"/>
    <cellStyle name="Normal 6 2 5 2 2 2_CS Indicators" xfId="5781"/>
    <cellStyle name="Normal 6 2 5 2 2 3" xfId="5782"/>
    <cellStyle name="Normal 6 2 5 2 2 3 2" xfId="5783"/>
    <cellStyle name="Normal 6 2 5 2 2 3 3" xfId="5784"/>
    <cellStyle name="Normal 6 2 5 2 2 3_CS Indicators" xfId="5785"/>
    <cellStyle name="Normal 6 2 5 2 2 4" xfId="5786"/>
    <cellStyle name="Normal 6 2 5 2 2 5" xfId="5787"/>
    <cellStyle name="Normal 6 2 5 2 2_CS Indicators" xfId="5788"/>
    <cellStyle name="Normal 6 2 5 2 3" xfId="5789"/>
    <cellStyle name="Normal 6 2 5 2 3 2" xfId="5790"/>
    <cellStyle name="Normal 6 2 5 2 3 2 2" xfId="5791"/>
    <cellStyle name="Normal 6 2 5 2 3 2 3" xfId="5792"/>
    <cellStyle name="Normal 6 2 5 2 3 2_CS Indicators" xfId="5793"/>
    <cellStyle name="Normal 6 2 5 2 3 3" xfId="5794"/>
    <cellStyle name="Normal 6 2 5 2 3 4" xfId="5795"/>
    <cellStyle name="Normal 6 2 5 2 3_CS Indicators" xfId="5796"/>
    <cellStyle name="Normal 6 2 5 2 4" xfId="5797"/>
    <cellStyle name="Normal 6 2 5 2 4 2" xfId="5798"/>
    <cellStyle name="Normal 6 2 5 2 4 3" xfId="5799"/>
    <cellStyle name="Normal 6 2 5 2 4_CS Indicators" xfId="5800"/>
    <cellStyle name="Normal 6 2 5 2 5" xfId="5801"/>
    <cellStyle name="Normal 6 2 5 2 6" xfId="5802"/>
    <cellStyle name="Normal 6 2 5 2_CS Indicators" xfId="5803"/>
    <cellStyle name="Normal 6 2 5 3" xfId="5804"/>
    <cellStyle name="Normal 6 2 5 3 2" xfId="5805"/>
    <cellStyle name="Normal 6 2 5 3 2 2" xfId="5806"/>
    <cellStyle name="Normal 6 2 5 3 2 2 2" xfId="5807"/>
    <cellStyle name="Normal 6 2 5 3 2 2 3" xfId="5808"/>
    <cellStyle name="Normal 6 2 5 3 2 2_CS Indicators" xfId="5809"/>
    <cellStyle name="Normal 6 2 5 3 2 3" xfId="5810"/>
    <cellStyle name="Normal 6 2 5 3 2 4" xfId="5811"/>
    <cellStyle name="Normal 6 2 5 3 2_CS Indicators" xfId="5812"/>
    <cellStyle name="Normal 6 2 5 3 3" xfId="5813"/>
    <cellStyle name="Normal 6 2 5 3 3 2" xfId="5814"/>
    <cellStyle name="Normal 6 2 5 3 3 3" xfId="5815"/>
    <cellStyle name="Normal 6 2 5 3 3_CS Indicators" xfId="5816"/>
    <cellStyle name="Normal 6 2 5 3 4" xfId="5817"/>
    <cellStyle name="Normal 6 2 5 3 5" xfId="5818"/>
    <cellStyle name="Normal 6 2 5 3_CS Indicators" xfId="5819"/>
    <cellStyle name="Normal 6 2 5 4" xfId="5820"/>
    <cellStyle name="Normal 6 2 5 4 2" xfId="5821"/>
    <cellStyle name="Normal 6 2 5 4 2 2" xfId="5822"/>
    <cellStyle name="Normal 6 2 5 4 2 3" xfId="5823"/>
    <cellStyle name="Normal 6 2 5 4 2_CS Indicators" xfId="5824"/>
    <cellStyle name="Normal 6 2 5 4 3" xfId="5825"/>
    <cellStyle name="Normal 6 2 5 4 4" xfId="5826"/>
    <cellStyle name="Normal 6 2 5 4_CS Indicators" xfId="5827"/>
    <cellStyle name="Normal 6 2 5 5" xfId="5828"/>
    <cellStyle name="Normal 6 2 5 5 2" xfId="5829"/>
    <cellStyle name="Normal 6 2 5 5 3" xfId="5830"/>
    <cellStyle name="Normal 6 2 5 5_CS Indicators" xfId="5831"/>
    <cellStyle name="Normal 6 2 5 6" xfId="5832"/>
    <cellStyle name="Normal 6 2 5 7" xfId="5833"/>
    <cellStyle name="Normal 6 2 5_CS Indicators" xfId="5834"/>
    <cellStyle name="Normal 6 2 6" xfId="5835"/>
    <cellStyle name="Normal 6 2 6 2" xfId="5836"/>
    <cellStyle name="Normal 6 2 6 2 2" xfId="5837"/>
    <cellStyle name="Normal 6 2 6 2 2 2" xfId="5838"/>
    <cellStyle name="Normal 6 2 6 2 2 2 2" xfId="5839"/>
    <cellStyle name="Normal 6 2 6 2 2 2 2 2" xfId="5840"/>
    <cellStyle name="Normal 6 2 6 2 2 2 2 3" xfId="5841"/>
    <cellStyle name="Normal 6 2 6 2 2 2 2_CS Indicators" xfId="5842"/>
    <cellStyle name="Normal 6 2 6 2 2 2 3" xfId="5843"/>
    <cellStyle name="Normal 6 2 6 2 2 2 4" xfId="5844"/>
    <cellStyle name="Normal 6 2 6 2 2 2_CS Indicators" xfId="5845"/>
    <cellStyle name="Normal 6 2 6 2 2 3" xfId="5846"/>
    <cellStyle name="Normal 6 2 6 2 2 3 2" xfId="5847"/>
    <cellStyle name="Normal 6 2 6 2 2 3 3" xfId="5848"/>
    <cellStyle name="Normal 6 2 6 2 2 3_CS Indicators" xfId="5849"/>
    <cellStyle name="Normal 6 2 6 2 2 4" xfId="5850"/>
    <cellStyle name="Normal 6 2 6 2 2 5" xfId="5851"/>
    <cellStyle name="Normal 6 2 6 2 2_CS Indicators" xfId="5852"/>
    <cellStyle name="Normal 6 2 6 2 3" xfId="5853"/>
    <cellStyle name="Normal 6 2 6 2 3 2" xfId="5854"/>
    <cellStyle name="Normal 6 2 6 2 3 2 2" xfId="5855"/>
    <cellStyle name="Normal 6 2 6 2 3 2 3" xfId="5856"/>
    <cellStyle name="Normal 6 2 6 2 3 2_CS Indicators" xfId="5857"/>
    <cellStyle name="Normal 6 2 6 2 3 3" xfId="5858"/>
    <cellStyle name="Normal 6 2 6 2 3 4" xfId="5859"/>
    <cellStyle name="Normal 6 2 6 2 3_CS Indicators" xfId="5860"/>
    <cellStyle name="Normal 6 2 6 2 4" xfId="5861"/>
    <cellStyle name="Normal 6 2 6 2 4 2" xfId="5862"/>
    <cellStyle name="Normal 6 2 6 2 4 3" xfId="5863"/>
    <cellStyle name="Normal 6 2 6 2 4_CS Indicators" xfId="5864"/>
    <cellStyle name="Normal 6 2 6 2 5" xfId="5865"/>
    <cellStyle name="Normal 6 2 6 2 6" xfId="5866"/>
    <cellStyle name="Normal 6 2 6 2_CS Indicators" xfId="5867"/>
    <cellStyle name="Normal 6 2 6 3" xfId="5868"/>
    <cellStyle name="Normal 6 2 6 3 2" xfId="5869"/>
    <cellStyle name="Normal 6 2 6 3 2 2" xfId="5870"/>
    <cellStyle name="Normal 6 2 6 3 2 2 2" xfId="5871"/>
    <cellStyle name="Normal 6 2 6 3 2 2 3" xfId="5872"/>
    <cellStyle name="Normal 6 2 6 3 2 2_CS Indicators" xfId="5873"/>
    <cellStyle name="Normal 6 2 6 3 2 3" xfId="5874"/>
    <cellStyle name="Normal 6 2 6 3 2 4" xfId="5875"/>
    <cellStyle name="Normal 6 2 6 3 2_CS Indicators" xfId="5876"/>
    <cellStyle name="Normal 6 2 6 3 3" xfId="5877"/>
    <cellStyle name="Normal 6 2 6 3 3 2" xfId="5878"/>
    <cellStyle name="Normal 6 2 6 3 3 3" xfId="5879"/>
    <cellStyle name="Normal 6 2 6 3 3_CS Indicators" xfId="5880"/>
    <cellStyle name="Normal 6 2 6 3 4" xfId="5881"/>
    <cellStyle name="Normal 6 2 6 3 5" xfId="5882"/>
    <cellStyle name="Normal 6 2 6 3_CS Indicators" xfId="5883"/>
    <cellStyle name="Normal 6 2 6 4" xfId="5884"/>
    <cellStyle name="Normal 6 2 6 4 2" xfId="5885"/>
    <cellStyle name="Normal 6 2 6 4 2 2" xfId="5886"/>
    <cellStyle name="Normal 6 2 6 4 2 3" xfId="5887"/>
    <cellStyle name="Normal 6 2 6 4 2_CS Indicators" xfId="5888"/>
    <cellStyle name="Normal 6 2 6 4 3" xfId="5889"/>
    <cellStyle name="Normal 6 2 6 4 4" xfId="5890"/>
    <cellStyle name="Normal 6 2 6 4_CS Indicators" xfId="5891"/>
    <cellStyle name="Normal 6 2 6 5" xfId="5892"/>
    <cellStyle name="Normal 6 2 6 5 2" xfId="5893"/>
    <cellStyle name="Normal 6 2 6 5 3" xfId="5894"/>
    <cellStyle name="Normal 6 2 6 5_CS Indicators" xfId="5895"/>
    <cellStyle name="Normal 6 2 6 6" xfId="5896"/>
    <cellStyle name="Normal 6 2 6 7" xfId="5897"/>
    <cellStyle name="Normal 6 2 6_CS Indicators" xfId="5898"/>
    <cellStyle name="Normal 6 2 7" xfId="5899"/>
    <cellStyle name="Normal 6 2 7 2" xfId="5900"/>
    <cellStyle name="Normal 6 2 7 2 2" xfId="5901"/>
    <cellStyle name="Normal 6 2 7 2 2 2" xfId="5902"/>
    <cellStyle name="Normal 6 2 7 2 2 2 2" xfId="5903"/>
    <cellStyle name="Normal 6 2 7 2 2 2 3" xfId="5904"/>
    <cellStyle name="Normal 6 2 7 2 2 2_CS Indicators" xfId="5905"/>
    <cellStyle name="Normal 6 2 7 2 2 3" xfId="5906"/>
    <cellStyle name="Normal 6 2 7 2 2 4" xfId="5907"/>
    <cellStyle name="Normal 6 2 7 2 2_CS Indicators" xfId="5908"/>
    <cellStyle name="Normal 6 2 7 2 3" xfId="5909"/>
    <cellStyle name="Normal 6 2 7 2 3 2" xfId="5910"/>
    <cellStyle name="Normal 6 2 7 2 3 3" xfId="5911"/>
    <cellStyle name="Normal 6 2 7 2 3_CS Indicators" xfId="5912"/>
    <cellStyle name="Normal 6 2 7 2 4" xfId="5913"/>
    <cellStyle name="Normal 6 2 7 2 5" xfId="5914"/>
    <cellStyle name="Normal 6 2 7 2_CS Indicators" xfId="5915"/>
    <cellStyle name="Normal 6 2 7 3" xfId="5916"/>
    <cellStyle name="Normal 6 2 7 3 2" xfId="5917"/>
    <cellStyle name="Normal 6 2 7 3 2 2" xfId="5918"/>
    <cellStyle name="Normal 6 2 7 3 2 3" xfId="5919"/>
    <cellStyle name="Normal 6 2 7 3 2_CS Indicators" xfId="5920"/>
    <cellStyle name="Normal 6 2 7 3 3" xfId="5921"/>
    <cellStyle name="Normal 6 2 7 3 4" xfId="5922"/>
    <cellStyle name="Normal 6 2 7 3_CS Indicators" xfId="5923"/>
    <cellStyle name="Normal 6 2 7 4" xfId="5924"/>
    <cellStyle name="Normal 6 2 7 4 2" xfId="5925"/>
    <cellStyle name="Normal 6 2 7 4 3" xfId="5926"/>
    <cellStyle name="Normal 6 2 7 4_CS Indicators" xfId="5927"/>
    <cellStyle name="Normal 6 2 7 5" xfId="5928"/>
    <cellStyle name="Normal 6 2 7 6" xfId="5929"/>
    <cellStyle name="Normal 6 2 7_CS Indicators" xfId="5930"/>
    <cellStyle name="Normal 6 2 8" xfId="5931"/>
    <cellStyle name="Normal 6 2 8 2" xfId="5932"/>
    <cellStyle name="Normal 6 2 8 2 2" xfId="5933"/>
    <cellStyle name="Normal 6 2 8 2 2 2" xfId="5934"/>
    <cellStyle name="Normal 6 2 8 2 2 3" xfId="5935"/>
    <cellStyle name="Normal 6 2 8 2 2_CS Indicators" xfId="5936"/>
    <cellStyle name="Normal 6 2 8 2 3" xfId="5937"/>
    <cellStyle name="Normal 6 2 8 2 4" xfId="5938"/>
    <cellStyle name="Normal 6 2 8 2_CS Indicators" xfId="5939"/>
    <cellStyle name="Normal 6 2 8 3" xfId="5940"/>
    <cellStyle name="Normal 6 2 8 3 2" xfId="5941"/>
    <cellStyle name="Normal 6 2 8 3 3" xfId="5942"/>
    <cellStyle name="Normal 6 2 8 3_CS Indicators" xfId="5943"/>
    <cellStyle name="Normal 6 2 8 4" xfId="5944"/>
    <cellStyle name="Normal 6 2 8 5" xfId="5945"/>
    <cellStyle name="Normal 6 2 8_CS Indicators" xfId="5946"/>
    <cellStyle name="Normal 6 2 9" xfId="5947"/>
    <cellStyle name="Normal 6 2 9 2" xfId="5948"/>
    <cellStyle name="Normal 6 2 9 2 2" xfId="5949"/>
    <cellStyle name="Normal 6 2 9 2 3" xfId="5950"/>
    <cellStyle name="Normal 6 2 9 2_CS Indicators" xfId="5951"/>
    <cellStyle name="Normal 6 2 9 3" xfId="5952"/>
    <cellStyle name="Normal 6 2 9 4" xfId="5953"/>
    <cellStyle name="Normal 6 2 9_CS Indicators" xfId="5954"/>
    <cellStyle name="Normal 6 2_CS Indicators" xfId="5955"/>
    <cellStyle name="Normal 6 3" xfId="238"/>
    <cellStyle name="Normal 6 3 10" xfId="5956"/>
    <cellStyle name="Normal 6 3 11" xfId="5957"/>
    <cellStyle name="Normal 6 3 2" xfId="5958"/>
    <cellStyle name="Normal 6 3 2 2" xfId="5959"/>
    <cellStyle name="Normal 6 3 2 2 2" xfId="5960"/>
    <cellStyle name="Normal 6 3 2 2 2 2" xfId="5961"/>
    <cellStyle name="Normal 6 3 2 2 2 2 2" xfId="5962"/>
    <cellStyle name="Normal 6 3 2 2 2 2 2 2" xfId="5963"/>
    <cellStyle name="Normal 6 3 2 2 2 2 2 3" xfId="5964"/>
    <cellStyle name="Normal 6 3 2 2 2 2 2_CS Indicators" xfId="5965"/>
    <cellStyle name="Normal 6 3 2 2 2 2 3" xfId="5966"/>
    <cellStyle name="Normal 6 3 2 2 2 2 4" xfId="5967"/>
    <cellStyle name="Normal 6 3 2 2 2 2_CS Indicators" xfId="5968"/>
    <cellStyle name="Normal 6 3 2 2 2 3" xfId="5969"/>
    <cellStyle name="Normal 6 3 2 2 2 3 2" xfId="5970"/>
    <cellStyle name="Normal 6 3 2 2 2 3 3" xfId="5971"/>
    <cellStyle name="Normal 6 3 2 2 2 3_CS Indicators" xfId="5972"/>
    <cellStyle name="Normal 6 3 2 2 2 4" xfId="5973"/>
    <cellStyle name="Normal 6 3 2 2 2 5" xfId="5974"/>
    <cellStyle name="Normal 6 3 2 2 2_CS Indicators" xfId="5975"/>
    <cellStyle name="Normal 6 3 2 2 3" xfId="5976"/>
    <cellStyle name="Normal 6 3 2 2 3 2" xfId="5977"/>
    <cellStyle name="Normal 6 3 2 2 3 2 2" xfId="5978"/>
    <cellStyle name="Normal 6 3 2 2 3 2 3" xfId="5979"/>
    <cellStyle name="Normal 6 3 2 2 3 2_CS Indicators" xfId="5980"/>
    <cellStyle name="Normal 6 3 2 2 3 3" xfId="5981"/>
    <cellStyle name="Normal 6 3 2 2 3 4" xfId="5982"/>
    <cellStyle name="Normal 6 3 2 2 3_CS Indicators" xfId="5983"/>
    <cellStyle name="Normal 6 3 2 2 4" xfId="5984"/>
    <cellStyle name="Normal 6 3 2 2 4 2" xfId="5985"/>
    <cellStyle name="Normal 6 3 2 2 4 3" xfId="5986"/>
    <cellStyle name="Normal 6 3 2 2 4_CS Indicators" xfId="5987"/>
    <cellStyle name="Normal 6 3 2 2 5" xfId="5988"/>
    <cellStyle name="Normal 6 3 2 2 6" xfId="5989"/>
    <cellStyle name="Normal 6 3 2 2_CS Indicators" xfId="5990"/>
    <cellStyle name="Normal 6 3 2 3" xfId="5991"/>
    <cellStyle name="Normal 6 3 2 3 2" xfId="5992"/>
    <cellStyle name="Normal 6 3 2 3 2 2" xfId="5993"/>
    <cellStyle name="Normal 6 3 2 3 2 2 2" xfId="5994"/>
    <cellStyle name="Normal 6 3 2 3 2 2 3" xfId="5995"/>
    <cellStyle name="Normal 6 3 2 3 2 2_CS Indicators" xfId="5996"/>
    <cellStyle name="Normal 6 3 2 3 2 3" xfId="5997"/>
    <cellStyle name="Normal 6 3 2 3 2 4" xfId="5998"/>
    <cellStyle name="Normal 6 3 2 3 2_CS Indicators" xfId="5999"/>
    <cellStyle name="Normal 6 3 2 3 3" xfId="6000"/>
    <cellStyle name="Normal 6 3 2 3 3 2" xfId="6001"/>
    <cellStyle name="Normal 6 3 2 3 3 3" xfId="6002"/>
    <cellStyle name="Normal 6 3 2 3 3_CS Indicators" xfId="6003"/>
    <cellStyle name="Normal 6 3 2 3 4" xfId="6004"/>
    <cellStyle name="Normal 6 3 2 3 5" xfId="6005"/>
    <cellStyle name="Normal 6 3 2 3_CS Indicators" xfId="6006"/>
    <cellStyle name="Normal 6 3 2 4" xfId="6007"/>
    <cellStyle name="Normal 6 3 2 4 2" xfId="6008"/>
    <cellStyle name="Normal 6 3 2 4 2 2" xfId="6009"/>
    <cellStyle name="Normal 6 3 2 4 2 3" xfId="6010"/>
    <cellStyle name="Normal 6 3 2 4 2_CS Indicators" xfId="6011"/>
    <cellStyle name="Normal 6 3 2 4 3" xfId="6012"/>
    <cellStyle name="Normal 6 3 2 4 4" xfId="6013"/>
    <cellStyle name="Normal 6 3 2 4_CS Indicators" xfId="6014"/>
    <cellStyle name="Normal 6 3 2 5" xfId="6015"/>
    <cellStyle name="Normal 6 3 2 5 2" xfId="6016"/>
    <cellStyle name="Normal 6 3 2 5 3" xfId="6017"/>
    <cellStyle name="Normal 6 3 2 5_CS Indicators" xfId="6018"/>
    <cellStyle name="Normal 6 3 2 6" xfId="6019"/>
    <cellStyle name="Normal 6 3 2 7" xfId="6020"/>
    <cellStyle name="Normal 6 3 2_CS Indicators" xfId="6021"/>
    <cellStyle name="Normal 6 3 3" xfId="6022"/>
    <cellStyle name="Normal 6 3 3 2" xfId="6023"/>
    <cellStyle name="Normal 6 3 3 2 2" xfId="6024"/>
    <cellStyle name="Normal 6 3 3 2 2 2" xfId="6025"/>
    <cellStyle name="Normal 6 3 3 2 2 2 2" xfId="6026"/>
    <cellStyle name="Normal 6 3 3 2 2 2 2 2" xfId="6027"/>
    <cellStyle name="Normal 6 3 3 2 2 2 2 3" xfId="6028"/>
    <cellStyle name="Normal 6 3 3 2 2 2 2_CS Indicators" xfId="6029"/>
    <cellStyle name="Normal 6 3 3 2 2 2 3" xfId="6030"/>
    <cellStyle name="Normal 6 3 3 2 2 2 4" xfId="6031"/>
    <cellStyle name="Normal 6 3 3 2 2 2_CS Indicators" xfId="6032"/>
    <cellStyle name="Normal 6 3 3 2 2 3" xfId="6033"/>
    <cellStyle name="Normal 6 3 3 2 2 3 2" xfId="6034"/>
    <cellStyle name="Normal 6 3 3 2 2 3 3" xfId="6035"/>
    <cellStyle name="Normal 6 3 3 2 2 3_CS Indicators" xfId="6036"/>
    <cellStyle name="Normal 6 3 3 2 2 4" xfId="6037"/>
    <cellStyle name="Normal 6 3 3 2 2 5" xfId="6038"/>
    <cellStyle name="Normal 6 3 3 2 2_CS Indicators" xfId="6039"/>
    <cellStyle name="Normal 6 3 3 2 3" xfId="6040"/>
    <cellStyle name="Normal 6 3 3 2 3 2" xfId="6041"/>
    <cellStyle name="Normal 6 3 3 2 3 2 2" xfId="6042"/>
    <cellStyle name="Normal 6 3 3 2 3 2 3" xfId="6043"/>
    <cellStyle name="Normal 6 3 3 2 3 2_CS Indicators" xfId="6044"/>
    <cellStyle name="Normal 6 3 3 2 3 3" xfId="6045"/>
    <cellStyle name="Normal 6 3 3 2 3 4" xfId="6046"/>
    <cellStyle name="Normal 6 3 3 2 3_CS Indicators" xfId="6047"/>
    <cellStyle name="Normal 6 3 3 2 4" xfId="6048"/>
    <cellStyle name="Normal 6 3 3 2 4 2" xfId="6049"/>
    <cellStyle name="Normal 6 3 3 2 4 3" xfId="6050"/>
    <cellStyle name="Normal 6 3 3 2 4_CS Indicators" xfId="6051"/>
    <cellStyle name="Normal 6 3 3 2 5" xfId="6052"/>
    <cellStyle name="Normal 6 3 3 2 6" xfId="6053"/>
    <cellStyle name="Normal 6 3 3 2_CS Indicators" xfId="6054"/>
    <cellStyle name="Normal 6 3 3 3" xfId="6055"/>
    <cellStyle name="Normal 6 3 3 3 2" xfId="6056"/>
    <cellStyle name="Normal 6 3 3 3 2 2" xfId="6057"/>
    <cellStyle name="Normal 6 3 3 3 2 2 2" xfId="6058"/>
    <cellStyle name="Normal 6 3 3 3 2 2 3" xfId="6059"/>
    <cellStyle name="Normal 6 3 3 3 2 2_CS Indicators" xfId="6060"/>
    <cellStyle name="Normal 6 3 3 3 2 3" xfId="6061"/>
    <cellStyle name="Normal 6 3 3 3 2 4" xfId="6062"/>
    <cellStyle name="Normal 6 3 3 3 2_CS Indicators" xfId="6063"/>
    <cellStyle name="Normal 6 3 3 3 3" xfId="6064"/>
    <cellStyle name="Normal 6 3 3 3 3 2" xfId="6065"/>
    <cellStyle name="Normal 6 3 3 3 3 3" xfId="6066"/>
    <cellStyle name="Normal 6 3 3 3 3_CS Indicators" xfId="6067"/>
    <cellStyle name="Normal 6 3 3 3 4" xfId="6068"/>
    <cellStyle name="Normal 6 3 3 3 5" xfId="6069"/>
    <cellStyle name="Normal 6 3 3 3_CS Indicators" xfId="6070"/>
    <cellStyle name="Normal 6 3 3 4" xfId="6071"/>
    <cellStyle name="Normal 6 3 3 4 2" xfId="6072"/>
    <cellStyle name="Normal 6 3 3 4 2 2" xfId="6073"/>
    <cellStyle name="Normal 6 3 3 4 2 3" xfId="6074"/>
    <cellStyle name="Normal 6 3 3 4 2_CS Indicators" xfId="6075"/>
    <cellStyle name="Normal 6 3 3 4 3" xfId="6076"/>
    <cellStyle name="Normal 6 3 3 4 4" xfId="6077"/>
    <cellStyle name="Normal 6 3 3 4_CS Indicators" xfId="6078"/>
    <cellStyle name="Normal 6 3 3 5" xfId="6079"/>
    <cellStyle name="Normal 6 3 3 5 2" xfId="6080"/>
    <cellStyle name="Normal 6 3 3 5 3" xfId="6081"/>
    <cellStyle name="Normal 6 3 3 5_CS Indicators" xfId="6082"/>
    <cellStyle name="Normal 6 3 3 6" xfId="6083"/>
    <cellStyle name="Normal 6 3 3 7" xfId="6084"/>
    <cellStyle name="Normal 6 3 3_CS Indicators" xfId="6085"/>
    <cellStyle name="Normal 6 3 4" xfId="6086"/>
    <cellStyle name="Normal 6 3 4 2" xfId="6087"/>
    <cellStyle name="Normal 6 3 4 2 2" xfId="6088"/>
    <cellStyle name="Normal 6 3 4 2 2 2" xfId="6089"/>
    <cellStyle name="Normal 6 3 4 2 2 2 2" xfId="6090"/>
    <cellStyle name="Normal 6 3 4 2 2 2 2 2" xfId="6091"/>
    <cellStyle name="Normal 6 3 4 2 2 2 2 3" xfId="6092"/>
    <cellStyle name="Normal 6 3 4 2 2 2 2_CS Indicators" xfId="6093"/>
    <cellStyle name="Normal 6 3 4 2 2 2 3" xfId="6094"/>
    <cellStyle name="Normal 6 3 4 2 2 2 4" xfId="6095"/>
    <cellStyle name="Normal 6 3 4 2 2 2_CS Indicators" xfId="6096"/>
    <cellStyle name="Normal 6 3 4 2 2 3" xfId="6097"/>
    <cellStyle name="Normal 6 3 4 2 2 3 2" xfId="6098"/>
    <cellStyle name="Normal 6 3 4 2 2 3 3" xfId="6099"/>
    <cellStyle name="Normal 6 3 4 2 2 3_CS Indicators" xfId="6100"/>
    <cellStyle name="Normal 6 3 4 2 2 4" xfId="6101"/>
    <cellStyle name="Normal 6 3 4 2 2 5" xfId="6102"/>
    <cellStyle name="Normal 6 3 4 2 2_CS Indicators" xfId="6103"/>
    <cellStyle name="Normal 6 3 4 2 3" xfId="6104"/>
    <cellStyle name="Normal 6 3 4 2 3 2" xfId="6105"/>
    <cellStyle name="Normal 6 3 4 2 3 2 2" xfId="6106"/>
    <cellStyle name="Normal 6 3 4 2 3 2 3" xfId="6107"/>
    <cellStyle name="Normal 6 3 4 2 3 2_CS Indicators" xfId="6108"/>
    <cellStyle name="Normal 6 3 4 2 3 3" xfId="6109"/>
    <cellStyle name="Normal 6 3 4 2 3 4" xfId="6110"/>
    <cellStyle name="Normal 6 3 4 2 3_CS Indicators" xfId="6111"/>
    <cellStyle name="Normal 6 3 4 2 4" xfId="6112"/>
    <cellStyle name="Normal 6 3 4 2 4 2" xfId="6113"/>
    <cellStyle name="Normal 6 3 4 2 4 3" xfId="6114"/>
    <cellStyle name="Normal 6 3 4 2 4_CS Indicators" xfId="6115"/>
    <cellStyle name="Normal 6 3 4 2 5" xfId="6116"/>
    <cellStyle name="Normal 6 3 4 2 6" xfId="6117"/>
    <cellStyle name="Normal 6 3 4 2_CS Indicators" xfId="6118"/>
    <cellStyle name="Normal 6 3 4 3" xfId="6119"/>
    <cellStyle name="Normal 6 3 4 3 2" xfId="6120"/>
    <cellStyle name="Normal 6 3 4 3 2 2" xfId="6121"/>
    <cellStyle name="Normal 6 3 4 3 2 2 2" xfId="6122"/>
    <cellStyle name="Normal 6 3 4 3 2 2 3" xfId="6123"/>
    <cellStyle name="Normal 6 3 4 3 2 2_CS Indicators" xfId="6124"/>
    <cellStyle name="Normal 6 3 4 3 2 3" xfId="6125"/>
    <cellStyle name="Normal 6 3 4 3 2 4" xfId="6126"/>
    <cellStyle name="Normal 6 3 4 3 2_CS Indicators" xfId="6127"/>
    <cellStyle name="Normal 6 3 4 3 3" xfId="6128"/>
    <cellStyle name="Normal 6 3 4 3 3 2" xfId="6129"/>
    <cellStyle name="Normal 6 3 4 3 3 3" xfId="6130"/>
    <cellStyle name="Normal 6 3 4 3 3_CS Indicators" xfId="6131"/>
    <cellStyle name="Normal 6 3 4 3 4" xfId="6132"/>
    <cellStyle name="Normal 6 3 4 3 5" xfId="6133"/>
    <cellStyle name="Normal 6 3 4 3_CS Indicators" xfId="6134"/>
    <cellStyle name="Normal 6 3 4 4" xfId="6135"/>
    <cellStyle name="Normal 6 3 4 4 2" xfId="6136"/>
    <cellStyle name="Normal 6 3 4 4 2 2" xfId="6137"/>
    <cellStyle name="Normal 6 3 4 4 2 3" xfId="6138"/>
    <cellStyle name="Normal 6 3 4 4 2_CS Indicators" xfId="6139"/>
    <cellStyle name="Normal 6 3 4 4 3" xfId="6140"/>
    <cellStyle name="Normal 6 3 4 4 4" xfId="6141"/>
    <cellStyle name="Normal 6 3 4 4_CS Indicators" xfId="6142"/>
    <cellStyle name="Normal 6 3 4 5" xfId="6143"/>
    <cellStyle name="Normal 6 3 4 5 2" xfId="6144"/>
    <cellStyle name="Normal 6 3 4 5 3" xfId="6145"/>
    <cellStyle name="Normal 6 3 4 5_CS Indicators" xfId="6146"/>
    <cellStyle name="Normal 6 3 4 6" xfId="6147"/>
    <cellStyle name="Normal 6 3 4 7" xfId="6148"/>
    <cellStyle name="Normal 6 3 4_CS Indicators" xfId="6149"/>
    <cellStyle name="Normal 6 3 5" xfId="6150"/>
    <cellStyle name="Normal 6 3 5 2" xfId="6151"/>
    <cellStyle name="Normal 6 3 5 2 2" xfId="6152"/>
    <cellStyle name="Normal 6 3 5 2 2 2" xfId="6153"/>
    <cellStyle name="Normal 6 3 5 2 2 2 2" xfId="6154"/>
    <cellStyle name="Normal 6 3 5 2 2 2 3" xfId="6155"/>
    <cellStyle name="Normal 6 3 5 2 2 2_CS Indicators" xfId="6156"/>
    <cellStyle name="Normal 6 3 5 2 2 3" xfId="6157"/>
    <cellStyle name="Normal 6 3 5 2 2 4" xfId="6158"/>
    <cellStyle name="Normal 6 3 5 2 2_CS Indicators" xfId="6159"/>
    <cellStyle name="Normal 6 3 5 2 3" xfId="6160"/>
    <cellStyle name="Normal 6 3 5 2 3 2" xfId="6161"/>
    <cellStyle name="Normal 6 3 5 2 3 3" xfId="6162"/>
    <cellStyle name="Normal 6 3 5 2 3_CS Indicators" xfId="6163"/>
    <cellStyle name="Normal 6 3 5 2 4" xfId="6164"/>
    <cellStyle name="Normal 6 3 5 2 5" xfId="6165"/>
    <cellStyle name="Normal 6 3 5 2_CS Indicators" xfId="6166"/>
    <cellStyle name="Normal 6 3 5 3" xfId="6167"/>
    <cellStyle name="Normal 6 3 5 3 2" xfId="6168"/>
    <cellStyle name="Normal 6 3 5 3 2 2" xfId="6169"/>
    <cellStyle name="Normal 6 3 5 3 2 3" xfId="6170"/>
    <cellStyle name="Normal 6 3 5 3 2_CS Indicators" xfId="6171"/>
    <cellStyle name="Normal 6 3 5 3 3" xfId="6172"/>
    <cellStyle name="Normal 6 3 5 3 4" xfId="6173"/>
    <cellStyle name="Normal 6 3 5 3_CS Indicators" xfId="6174"/>
    <cellStyle name="Normal 6 3 5 4" xfId="6175"/>
    <cellStyle name="Normal 6 3 5 4 2" xfId="6176"/>
    <cellStyle name="Normal 6 3 5 4 3" xfId="6177"/>
    <cellStyle name="Normal 6 3 5 4_CS Indicators" xfId="6178"/>
    <cellStyle name="Normal 6 3 5 5" xfId="6179"/>
    <cellStyle name="Normal 6 3 5 6" xfId="6180"/>
    <cellStyle name="Normal 6 3 5_CS Indicators" xfId="6181"/>
    <cellStyle name="Normal 6 3 6" xfId="6182"/>
    <cellStyle name="Normal 6 3 6 2" xfId="6183"/>
    <cellStyle name="Normal 6 3 6 2 2" xfId="6184"/>
    <cellStyle name="Normal 6 3 6 2 2 2" xfId="6185"/>
    <cellStyle name="Normal 6 3 6 2 2 3" xfId="6186"/>
    <cellStyle name="Normal 6 3 6 2 2_CS Indicators" xfId="6187"/>
    <cellStyle name="Normal 6 3 6 2 3" xfId="6188"/>
    <cellStyle name="Normal 6 3 6 2 4" xfId="6189"/>
    <cellStyle name="Normal 6 3 6 2_CS Indicators" xfId="6190"/>
    <cellStyle name="Normal 6 3 6 3" xfId="6191"/>
    <cellStyle name="Normal 6 3 6 3 2" xfId="6192"/>
    <cellStyle name="Normal 6 3 6 3 3" xfId="6193"/>
    <cellStyle name="Normal 6 3 6 3_CS Indicators" xfId="6194"/>
    <cellStyle name="Normal 6 3 6 4" xfId="6195"/>
    <cellStyle name="Normal 6 3 6 5" xfId="6196"/>
    <cellStyle name="Normal 6 3 6_CS Indicators" xfId="6197"/>
    <cellStyle name="Normal 6 3 7" xfId="6198"/>
    <cellStyle name="Normal 6 3 7 2" xfId="6199"/>
    <cellStyle name="Normal 6 3 7 2 2" xfId="6200"/>
    <cellStyle name="Normal 6 3 7 2 3" xfId="6201"/>
    <cellStyle name="Normal 6 3 7 2_CS Indicators" xfId="6202"/>
    <cellStyle name="Normal 6 3 7 3" xfId="6203"/>
    <cellStyle name="Normal 6 3 7 4" xfId="6204"/>
    <cellStyle name="Normal 6 3 7_CS Indicators" xfId="6205"/>
    <cellStyle name="Normal 6 3 8" xfId="6206"/>
    <cellStyle name="Normal 6 3 8 2" xfId="6207"/>
    <cellStyle name="Normal 6 3 8 3" xfId="6208"/>
    <cellStyle name="Normal 6 3 8_CS Indicators" xfId="6209"/>
    <cellStyle name="Normal 6 3 9" xfId="6210"/>
    <cellStyle name="Normal 6 3 9 2" xfId="6211"/>
    <cellStyle name="Normal 6 3 9 3" xfId="6212"/>
    <cellStyle name="Normal 6 3_CS Indicators" xfId="6213"/>
    <cellStyle name="Normal 6 4" xfId="6214"/>
    <cellStyle name="Normal 6 4 2" xfId="6215"/>
    <cellStyle name="Normal 6 4 3" xfId="6216"/>
    <cellStyle name="Normal 6 5" xfId="6217"/>
    <cellStyle name="Normal 6 6" xfId="6218"/>
    <cellStyle name="Normal 6 6 2" xfId="6219"/>
    <cellStyle name="Normal 6 6 2 2" xfId="6220"/>
    <cellStyle name="Normal 6 6 2 2 2" xfId="6221"/>
    <cellStyle name="Normal 6 6 2 2 2 2" xfId="6222"/>
    <cellStyle name="Normal 6 6 2 2 2 2 2" xfId="6223"/>
    <cellStyle name="Normal 6 6 2 2 2 2 3" xfId="6224"/>
    <cellStyle name="Normal 6 6 2 2 2 2_CS Indicators" xfId="6225"/>
    <cellStyle name="Normal 6 6 2 2 2 3" xfId="6226"/>
    <cellStyle name="Normal 6 6 2 2 2 4" xfId="6227"/>
    <cellStyle name="Normal 6 6 2 2 2_CS Indicators" xfId="6228"/>
    <cellStyle name="Normal 6 6 2 2 3" xfId="6229"/>
    <cellStyle name="Normal 6 6 2 2 3 2" xfId="6230"/>
    <cellStyle name="Normal 6 6 2 2 3 3" xfId="6231"/>
    <cellStyle name="Normal 6 6 2 2 3_CS Indicators" xfId="6232"/>
    <cellStyle name="Normal 6 6 2 2 4" xfId="6233"/>
    <cellStyle name="Normal 6 6 2 2 5" xfId="6234"/>
    <cellStyle name="Normal 6 6 2 2_CS Indicators" xfId="6235"/>
    <cellStyle name="Normal 6 6 2 3" xfId="6236"/>
    <cellStyle name="Normal 6 6 2 3 2" xfId="6237"/>
    <cellStyle name="Normal 6 6 2 3 2 2" xfId="6238"/>
    <cellStyle name="Normal 6 6 2 3 2 3" xfId="6239"/>
    <cellStyle name="Normal 6 6 2 3 2_CS Indicators" xfId="6240"/>
    <cellStyle name="Normal 6 6 2 3 3" xfId="6241"/>
    <cellStyle name="Normal 6 6 2 3 4" xfId="6242"/>
    <cellStyle name="Normal 6 6 2 3_CS Indicators" xfId="6243"/>
    <cellStyle name="Normal 6 6 2 4" xfId="6244"/>
    <cellStyle name="Normal 6 6 2 4 2" xfId="6245"/>
    <cellStyle name="Normal 6 6 2 4 3" xfId="6246"/>
    <cellStyle name="Normal 6 6 2 4_CS Indicators" xfId="6247"/>
    <cellStyle name="Normal 6 6 2 5" xfId="6248"/>
    <cellStyle name="Normal 6 6 2 6" xfId="6249"/>
    <cellStyle name="Normal 6 6 2_CS Indicators" xfId="6250"/>
    <cellStyle name="Normal 6 6 3" xfId="6251"/>
    <cellStyle name="Normal 6 6 3 2" xfId="6252"/>
    <cellStyle name="Normal 6 6 3 2 2" xfId="6253"/>
    <cellStyle name="Normal 6 6 3 2 2 2" xfId="6254"/>
    <cellStyle name="Normal 6 6 3 2 2 3" xfId="6255"/>
    <cellStyle name="Normal 6 6 3 2 2_CS Indicators" xfId="6256"/>
    <cellStyle name="Normal 6 6 3 2 3" xfId="6257"/>
    <cellStyle name="Normal 6 6 3 2 4" xfId="6258"/>
    <cellStyle name="Normal 6 6 3 2_CS Indicators" xfId="6259"/>
    <cellStyle name="Normal 6 6 3 3" xfId="6260"/>
    <cellStyle name="Normal 6 6 3 3 2" xfId="6261"/>
    <cellStyle name="Normal 6 6 3 3 3" xfId="6262"/>
    <cellStyle name="Normal 6 6 3 3_CS Indicators" xfId="6263"/>
    <cellStyle name="Normal 6 6 3 4" xfId="6264"/>
    <cellStyle name="Normal 6 6 3 5" xfId="6265"/>
    <cellStyle name="Normal 6 6 3_CS Indicators" xfId="6266"/>
    <cellStyle name="Normal 6 6 4" xfId="6267"/>
    <cellStyle name="Normal 6 6 4 2" xfId="6268"/>
    <cellStyle name="Normal 6 6 4 2 2" xfId="6269"/>
    <cellStyle name="Normal 6 6 4 2 3" xfId="6270"/>
    <cellStyle name="Normal 6 6 4 2_CS Indicators" xfId="6271"/>
    <cellStyle name="Normal 6 6 4 3" xfId="6272"/>
    <cellStyle name="Normal 6 6 4 4" xfId="6273"/>
    <cellStyle name="Normal 6 6 4_CS Indicators" xfId="6274"/>
    <cellStyle name="Normal 6 6 5" xfId="6275"/>
    <cellStyle name="Normal 6 6 5 2" xfId="6276"/>
    <cellStyle name="Normal 6 6 5 3" xfId="6277"/>
    <cellStyle name="Normal 6 6 5_CS Indicators" xfId="6278"/>
    <cellStyle name="Normal 6 6 6" xfId="6279"/>
    <cellStyle name="Normal 6 6 7" xfId="6280"/>
    <cellStyle name="Normal 6 6_CS Indicators" xfId="6281"/>
    <cellStyle name="Normal 6 7" xfId="6282"/>
    <cellStyle name="Normal 6 7 2" xfId="6283"/>
    <cellStyle name="Normal 6 7 2 2" xfId="6284"/>
    <cellStyle name="Normal 6 7 2 2 2" xfId="6285"/>
    <cellStyle name="Normal 6 7 2 2 2 2" xfId="6286"/>
    <cellStyle name="Normal 6 7 2 2 2 2 2" xfId="6287"/>
    <cellStyle name="Normal 6 7 2 2 2 2 3" xfId="6288"/>
    <cellStyle name="Normal 6 7 2 2 2 2_CS Indicators" xfId="6289"/>
    <cellStyle name="Normal 6 7 2 2 2 3" xfId="6290"/>
    <cellStyle name="Normal 6 7 2 2 2 4" xfId="6291"/>
    <cellStyle name="Normal 6 7 2 2 2_CS Indicators" xfId="6292"/>
    <cellStyle name="Normal 6 7 2 2 3" xfId="6293"/>
    <cellStyle name="Normal 6 7 2 2 3 2" xfId="6294"/>
    <cellStyle name="Normal 6 7 2 2 3 3" xfId="6295"/>
    <cellStyle name="Normal 6 7 2 2 3_CS Indicators" xfId="6296"/>
    <cellStyle name="Normal 6 7 2 2 4" xfId="6297"/>
    <cellStyle name="Normal 6 7 2 2 5" xfId="6298"/>
    <cellStyle name="Normal 6 7 2 2_CS Indicators" xfId="6299"/>
    <cellStyle name="Normal 6 7 2 3" xfId="6300"/>
    <cellStyle name="Normal 6 7 2 3 2" xfId="6301"/>
    <cellStyle name="Normal 6 7 2 3 2 2" xfId="6302"/>
    <cellStyle name="Normal 6 7 2 3 2 3" xfId="6303"/>
    <cellStyle name="Normal 6 7 2 3 2_CS Indicators" xfId="6304"/>
    <cellStyle name="Normal 6 7 2 3 3" xfId="6305"/>
    <cellStyle name="Normal 6 7 2 3 4" xfId="6306"/>
    <cellStyle name="Normal 6 7 2 3_CS Indicators" xfId="6307"/>
    <cellStyle name="Normal 6 7 2 4" xfId="6308"/>
    <cellStyle name="Normal 6 7 2 4 2" xfId="6309"/>
    <cellStyle name="Normal 6 7 2 4 3" xfId="6310"/>
    <cellStyle name="Normal 6 7 2 4_CS Indicators" xfId="6311"/>
    <cellStyle name="Normal 6 7 2 5" xfId="6312"/>
    <cellStyle name="Normal 6 7 2 6" xfId="6313"/>
    <cellStyle name="Normal 6 7 2_CS Indicators" xfId="6314"/>
    <cellStyle name="Normal 6 7 3" xfId="6315"/>
    <cellStyle name="Normal 6 7 3 2" xfId="6316"/>
    <cellStyle name="Normal 6 7 3 2 2" xfId="6317"/>
    <cellStyle name="Normal 6 7 3 2 2 2" xfId="6318"/>
    <cellStyle name="Normal 6 7 3 2 2 3" xfId="6319"/>
    <cellStyle name="Normal 6 7 3 2 2_CS Indicators" xfId="6320"/>
    <cellStyle name="Normal 6 7 3 2 3" xfId="6321"/>
    <cellStyle name="Normal 6 7 3 2 4" xfId="6322"/>
    <cellStyle name="Normal 6 7 3 2_CS Indicators" xfId="6323"/>
    <cellStyle name="Normal 6 7 3 3" xfId="6324"/>
    <cellStyle name="Normal 6 7 3 3 2" xfId="6325"/>
    <cellStyle name="Normal 6 7 3 3 3" xfId="6326"/>
    <cellStyle name="Normal 6 7 3 3_CS Indicators" xfId="6327"/>
    <cellStyle name="Normal 6 7 3 4" xfId="6328"/>
    <cellStyle name="Normal 6 7 3 5" xfId="6329"/>
    <cellStyle name="Normal 6 7 3_CS Indicators" xfId="6330"/>
    <cellStyle name="Normal 6 7 4" xfId="6331"/>
    <cellStyle name="Normal 6 7 4 2" xfId="6332"/>
    <cellStyle name="Normal 6 7 4 2 2" xfId="6333"/>
    <cellStyle name="Normal 6 7 4 2 3" xfId="6334"/>
    <cellStyle name="Normal 6 7 4 2_CS Indicators" xfId="6335"/>
    <cellStyle name="Normal 6 7 4 3" xfId="6336"/>
    <cellStyle name="Normal 6 7 4 4" xfId="6337"/>
    <cellStyle name="Normal 6 7 4_CS Indicators" xfId="6338"/>
    <cellStyle name="Normal 6 7 5" xfId="6339"/>
    <cellStyle name="Normal 6 7 5 2" xfId="6340"/>
    <cellStyle name="Normal 6 7 5 3" xfId="6341"/>
    <cellStyle name="Normal 6 7 5_CS Indicators" xfId="6342"/>
    <cellStyle name="Normal 6 7 6" xfId="6343"/>
    <cellStyle name="Normal 6 7 7" xfId="6344"/>
    <cellStyle name="Normal 6 7_CS Indicators" xfId="6345"/>
    <cellStyle name="Normal 6 8" xfId="6346"/>
    <cellStyle name="Normal 6 8 2" xfId="6347"/>
    <cellStyle name="Normal 6 8 2 2" xfId="6348"/>
    <cellStyle name="Normal 6 8 2 2 2" xfId="6349"/>
    <cellStyle name="Normal 6 8 2 2 2 2" xfId="6350"/>
    <cellStyle name="Normal 6 8 2 2 2 2 2" xfId="6351"/>
    <cellStyle name="Normal 6 8 2 2 2 2 3" xfId="6352"/>
    <cellStyle name="Normal 6 8 2 2 2 2_CS Indicators" xfId="6353"/>
    <cellStyle name="Normal 6 8 2 2 2 3" xfId="6354"/>
    <cellStyle name="Normal 6 8 2 2 2 4" xfId="6355"/>
    <cellStyle name="Normal 6 8 2 2 2_CS Indicators" xfId="6356"/>
    <cellStyle name="Normal 6 8 2 2 3" xfId="6357"/>
    <cellStyle name="Normal 6 8 2 2 3 2" xfId="6358"/>
    <cellStyle name="Normal 6 8 2 2 3 3" xfId="6359"/>
    <cellStyle name="Normal 6 8 2 2 3_CS Indicators" xfId="6360"/>
    <cellStyle name="Normal 6 8 2 2 4" xfId="6361"/>
    <cellStyle name="Normal 6 8 2 2 5" xfId="6362"/>
    <cellStyle name="Normal 6 8 2 2_CS Indicators" xfId="6363"/>
    <cellStyle name="Normal 6 8 2 3" xfId="6364"/>
    <cellStyle name="Normal 6 8 2 3 2" xfId="6365"/>
    <cellStyle name="Normal 6 8 2 3 2 2" xfId="6366"/>
    <cellStyle name="Normal 6 8 2 3 2 3" xfId="6367"/>
    <cellStyle name="Normal 6 8 2 3 2_CS Indicators" xfId="6368"/>
    <cellStyle name="Normal 6 8 2 3 3" xfId="6369"/>
    <cellStyle name="Normal 6 8 2 3 4" xfId="6370"/>
    <cellStyle name="Normal 6 8 2 3_CS Indicators" xfId="6371"/>
    <cellStyle name="Normal 6 8 2 4" xfId="6372"/>
    <cellStyle name="Normal 6 8 2 4 2" xfId="6373"/>
    <cellStyle name="Normal 6 8 2 4 3" xfId="6374"/>
    <cellStyle name="Normal 6 8 2 4_CS Indicators" xfId="6375"/>
    <cellStyle name="Normal 6 8 2 5" xfId="6376"/>
    <cellStyle name="Normal 6 8 2 6" xfId="6377"/>
    <cellStyle name="Normal 6 8 2_CS Indicators" xfId="6378"/>
    <cellStyle name="Normal 6 8 3" xfId="6379"/>
    <cellStyle name="Normal 6 8 3 2" xfId="6380"/>
    <cellStyle name="Normal 6 8 3 2 2" xfId="6381"/>
    <cellStyle name="Normal 6 8 3 2 2 2" xfId="6382"/>
    <cellStyle name="Normal 6 8 3 2 2 3" xfId="6383"/>
    <cellStyle name="Normal 6 8 3 2 2_CS Indicators" xfId="6384"/>
    <cellStyle name="Normal 6 8 3 2 3" xfId="6385"/>
    <cellStyle name="Normal 6 8 3 2 4" xfId="6386"/>
    <cellStyle name="Normal 6 8 3 2_CS Indicators" xfId="6387"/>
    <cellStyle name="Normal 6 8 3 3" xfId="6388"/>
    <cellStyle name="Normal 6 8 3 3 2" xfId="6389"/>
    <cellStyle name="Normal 6 8 3 3 3" xfId="6390"/>
    <cellStyle name="Normal 6 8 3 3_CS Indicators" xfId="6391"/>
    <cellStyle name="Normal 6 8 3 4" xfId="6392"/>
    <cellStyle name="Normal 6 8 3 5" xfId="6393"/>
    <cellStyle name="Normal 6 8 3_CS Indicators" xfId="6394"/>
    <cellStyle name="Normal 6 8 4" xfId="6395"/>
    <cellStyle name="Normal 6 8 4 2" xfId="6396"/>
    <cellStyle name="Normal 6 8 4 2 2" xfId="6397"/>
    <cellStyle name="Normal 6 8 4 2 3" xfId="6398"/>
    <cellStyle name="Normal 6 8 4 2_CS Indicators" xfId="6399"/>
    <cellStyle name="Normal 6 8 4 3" xfId="6400"/>
    <cellStyle name="Normal 6 8 4 4" xfId="6401"/>
    <cellStyle name="Normal 6 8 4_CS Indicators" xfId="6402"/>
    <cellStyle name="Normal 6 8 5" xfId="6403"/>
    <cellStyle name="Normal 6 8 5 2" xfId="6404"/>
    <cellStyle name="Normal 6 8 5 3" xfId="6405"/>
    <cellStyle name="Normal 6 8 5_CS Indicators" xfId="6406"/>
    <cellStyle name="Normal 6 8 6" xfId="6407"/>
    <cellStyle name="Normal 6 8 7" xfId="6408"/>
    <cellStyle name="Normal 6 8_CS Indicators" xfId="6409"/>
    <cellStyle name="Normal 6 9" xfId="6410"/>
    <cellStyle name="Normal 6 9 2" xfId="6411"/>
    <cellStyle name="Normal 6 9 2 2" xfId="6412"/>
    <cellStyle name="Normal 6 9 2 2 2" xfId="6413"/>
    <cellStyle name="Normal 6 9 2 2 2 2" xfId="6414"/>
    <cellStyle name="Normal 6 9 2 2 2 3" xfId="6415"/>
    <cellStyle name="Normal 6 9 2 2 2_CS Indicators" xfId="6416"/>
    <cellStyle name="Normal 6 9 2 2 3" xfId="6417"/>
    <cellStyle name="Normal 6 9 2 2 4" xfId="6418"/>
    <cellStyle name="Normal 6 9 2 2_CS Indicators" xfId="6419"/>
    <cellStyle name="Normal 6 9 2 3" xfId="6420"/>
    <cellStyle name="Normal 6 9 2 3 2" xfId="6421"/>
    <cellStyle name="Normal 6 9 2 3 3" xfId="6422"/>
    <cellStyle name="Normal 6 9 2 3_CS Indicators" xfId="6423"/>
    <cellStyle name="Normal 6 9 2 4" xfId="6424"/>
    <cellStyle name="Normal 6 9 2 5" xfId="6425"/>
    <cellStyle name="Normal 6 9 2_CS Indicators" xfId="6426"/>
    <cellStyle name="Normal 6 9 3" xfId="6427"/>
    <cellStyle name="Normal 6 9 3 2" xfId="6428"/>
    <cellStyle name="Normal 6 9 3 2 2" xfId="6429"/>
    <cellStyle name="Normal 6 9 3 2 3" xfId="6430"/>
    <cellStyle name="Normal 6 9 3 2_CS Indicators" xfId="6431"/>
    <cellStyle name="Normal 6 9 3 3" xfId="6432"/>
    <cellStyle name="Normal 6 9 3 4" xfId="6433"/>
    <cellStyle name="Normal 6 9 3_CS Indicators" xfId="6434"/>
    <cellStyle name="Normal 6 9 4" xfId="6435"/>
    <cellStyle name="Normal 6 9 4 2" xfId="6436"/>
    <cellStyle name="Normal 6 9 4 3" xfId="6437"/>
    <cellStyle name="Normal 6 9 4_CS Indicators" xfId="6438"/>
    <cellStyle name="Normal 6 9 5" xfId="6439"/>
    <cellStyle name="Normal 6 9 6" xfId="6440"/>
    <cellStyle name="Normal 6 9_CS Indicators" xfId="6441"/>
    <cellStyle name="Normal 6_CS Indicators" xfId="6442"/>
    <cellStyle name="Normal 60" xfId="6443"/>
    <cellStyle name="Normal 60 2" xfId="6444"/>
    <cellStyle name="Normal 60 2 2" xfId="6445"/>
    <cellStyle name="Normal 60 2 2 2" xfId="6446"/>
    <cellStyle name="Normal 60 2 2 2 2" xfId="6447"/>
    <cellStyle name="Normal 60 2 2 2 3" xfId="6448"/>
    <cellStyle name="Normal 60 2 2 2_CS Indicators" xfId="6449"/>
    <cellStyle name="Normal 60 2 2 3" xfId="6450"/>
    <cellStyle name="Normal 60 2 2 4" xfId="6451"/>
    <cellStyle name="Normal 60 2 2_CS Indicators" xfId="6452"/>
    <cellStyle name="Normal 60 2 3" xfId="6453"/>
    <cellStyle name="Normal 60 2 3 2" xfId="6454"/>
    <cellStyle name="Normal 60 2 3 3" xfId="6455"/>
    <cellStyle name="Normal 60 2 3_CS Indicators" xfId="6456"/>
    <cellStyle name="Normal 60 2 4" xfId="6457"/>
    <cellStyle name="Normal 60 2 5" xfId="6458"/>
    <cellStyle name="Normal 60 2_CS Indicators" xfId="6459"/>
    <cellStyle name="Normal 60 3" xfId="6460"/>
    <cellStyle name="Normal 60 3 2" xfId="6461"/>
    <cellStyle name="Normal 60 3 2 2" xfId="6462"/>
    <cellStyle name="Normal 60 3 2 3" xfId="6463"/>
    <cellStyle name="Normal 60 3 2_CS Indicators" xfId="6464"/>
    <cellStyle name="Normal 60 3 3" xfId="6465"/>
    <cellStyle name="Normal 60 3 4" xfId="6466"/>
    <cellStyle name="Normal 60 3_CS Indicators" xfId="6467"/>
    <cellStyle name="Normal 60 4" xfId="6468"/>
    <cellStyle name="Normal 60 4 2" xfId="6469"/>
    <cellStyle name="Normal 60 4 3" xfId="6470"/>
    <cellStyle name="Normal 60 4_CS Indicators" xfId="6471"/>
    <cellStyle name="Normal 60 5" xfId="6472"/>
    <cellStyle name="Normal 60 6" xfId="6473"/>
    <cellStyle name="Normal 60_CS Indicators" xfId="6474"/>
    <cellStyle name="Normal 61" xfId="6475"/>
    <cellStyle name="Normal 62" xfId="6476"/>
    <cellStyle name="Normal 63" xfId="6477"/>
    <cellStyle name="Normal 64" xfId="6478"/>
    <cellStyle name="Normal 65" xfId="6479"/>
    <cellStyle name="Normal 66" xfId="6480"/>
    <cellStyle name="Normal 67" xfId="6481"/>
    <cellStyle name="Normal 68" xfId="6482"/>
    <cellStyle name="Normal 69" xfId="6483"/>
    <cellStyle name="Normal 7" xfId="73"/>
    <cellStyle name="Normal 7 2" xfId="240"/>
    <cellStyle name="Normal 7 2 2" xfId="6484"/>
    <cellStyle name="Normal 7 2 2 2" xfId="6485"/>
    <cellStyle name="Normal 7 2 2 3" xfId="6486"/>
    <cellStyle name="Normal 7 2_CS Indicators" xfId="6487"/>
    <cellStyle name="Normal 7 3" xfId="6488"/>
    <cellStyle name="Normal 7 3 2" xfId="6489"/>
    <cellStyle name="Normal 7 3 2 2" xfId="6490"/>
    <cellStyle name="Normal 7 3 2 3" xfId="6491"/>
    <cellStyle name="Normal 7 3 3" xfId="6492"/>
    <cellStyle name="Normal 7 3 3 2" xfId="6493"/>
    <cellStyle name="Normal 7 3 4" xfId="6494"/>
    <cellStyle name="Normal 7 3 5" xfId="6495"/>
    <cellStyle name="Normal 7 3_CS Indicators" xfId="6496"/>
    <cellStyle name="Normal 7 4" xfId="6497"/>
    <cellStyle name="Normal 7 5" xfId="6498"/>
    <cellStyle name="Normal 7 6" xfId="6499"/>
    <cellStyle name="Normal 7 7" xfId="6500"/>
    <cellStyle name="Normal 7_CS Indicators" xfId="6501"/>
    <cellStyle name="Normal 70" xfId="6502"/>
    <cellStyle name="Normal 71" xfId="6503"/>
    <cellStyle name="Normal 71 2" xfId="6504"/>
    <cellStyle name="Normal 71 2 2" xfId="6505"/>
    <cellStyle name="Normal 71 2 3" xfId="6506"/>
    <cellStyle name="Normal 71 3" xfId="6507"/>
    <cellStyle name="Normal 71 3 2" xfId="6508"/>
    <cellStyle name="Normal 71 3 3" xfId="6509"/>
    <cellStyle name="Normal 71 4" xfId="6510"/>
    <cellStyle name="Normal 71 4 2" xfId="6511"/>
    <cellStyle name="Normal 71 4 3" xfId="6512"/>
    <cellStyle name="Normal 71 5" xfId="6513"/>
    <cellStyle name="Normal 71 5 2" xfId="6514"/>
    <cellStyle name="Normal 71 5 3" xfId="6515"/>
    <cellStyle name="Normal 71_CS Indicators" xfId="6516"/>
    <cellStyle name="Normal 72" xfId="6517"/>
    <cellStyle name="Normal 73" xfId="6518"/>
    <cellStyle name="Normal 74" xfId="6519"/>
    <cellStyle name="Normal 75" xfId="6520"/>
    <cellStyle name="Normal 76" xfId="6521"/>
    <cellStyle name="Normal 76 2" xfId="6522"/>
    <cellStyle name="Normal 76 3" xfId="6523"/>
    <cellStyle name="Normal 76_CS Indicators" xfId="6524"/>
    <cellStyle name="Normal 77" xfId="6525"/>
    <cellStyle name="Normal 77 2" xfId="6526"/>
    <cellStyle name="Normal 77 3" xfId="6527"/>
    <cellStyle name="Normal 77_CS Indicators" xfId="6528"/>
    <cellStyle name="Normal 78" xfId="6529"/>
    <cellStyle name="Normal 78 2" xfId="6530"/>
    <cellStyle name="Normal 78_CS Indicators" xfId="6531"/>
    <cellStyle name="Normal 79" xfId="6532"/>
    <cellStyle name="Normal 79 2" xfId="6533"/>
    <cellStyle name="Normal 79 3" xfId="6534"/>
    <cellStyle name="Normal 79_CS Indicators" xfId="6535"/>
    <cellStyle name="Normal 8" xfId="74"/>
    <cellStyle name="Normal 8 2" xfId="241"/>
    <cellStyle name="Normal 8 2 2" xfId="6536"/>
    <cellStyle name="Normal 8 2 2 2" xfId="6537"/>
    <cellStyle name="Normal 8 2 2 3" xfId="6538"/>
    <cellStyle name="Normal 8 2_CS Indicators" xfId="6539"/>
    <cellStyle name="Normal 8 3" xfId="6540"/>
    <cellStyle name="Normal 8 3 2" xfId="6541"/>
    <cellStyle name="Normal 8 3 2 2" xfId="6542"/>
    <cellStyle name="Normal 8 3 2 3" xfId="6543"/>
    <cellStyle name="Normal 8 3 3" xfId="6544"/>
    <cellStyle name="Normal 8 3 3 2" xfId="6545"/>
    <cellStyle name="Normal 8 3 4" xfId="6546"/>
    <cellStyle name="Normal 8 3 5" xfId="6547"/>
    <cellStyle name="Normal 8 3_CS Indicators" xfId="6548"/>
    <cellStyle name="Normal 8 4" xfId="6549"/>
    <cellStyle name="Normal 8 5" xfId="6550"/>
    <cellStyle name="Normal 8_CS Indicators" xfId="6551"/>
    <cellStyle name="Normal 80" xfId="6552"/>
    <cellStyle name="Normal 80 2" xfId="6553"/>
    <cellStyle name="Normal 80 3" xfId="6554"/>
    <cellStyle name="Normal 80_CS Indicators" xfId="6555"/>
    <cellStyle name="Normal 81" xfId="6556"/>
    <cellStyle name="Normal 81 2" xfId="6557"/>
    <cellStyle name="Normal 81 3" xfId="6558"/>
    <cellStyle name="Normal 81_CS Indicators" xfId="6559"/>
    <cellStyle name="Normal 82" xfId="6560"/>
    <cellStyle name="Normal 82 2" xfId="6561"/>
    <cellStyle name="Normal 82 3" xfId="6562"/>
    <cellStyle name="Normal 82_CS Indicators" xfId="6563"/>
    <cellStyle name="Normal 83" xfId="6564"/>
    <cellStyle name="Normal 83 2" xfId="6565"/>
    <cellStyle name="Normal 83 3" xfId="6566"/>
    <cellStyle name="Normal 83_CS Indicators" xfId="6567"/>
    <cellStyle name="Normal 84" xfId="6568"/>
    <cellStyle name="Normal 84 2" xfId="6569"/>
    <cellStyle name="Normal 84 3" xfId="6570"/>
    <cellStyle name="Normal 84_CS Indicators" xfId="6571"/>
    <cellStyle name="Normal 85" xfId="6572"/>
    <cellStyle name="Normal 86" xfId="6573"/>
    <cellStyle name="Normal 86 2" xfId="6574"/>
    <cellStyle name="Normal 86 3" xfId="6575"/>
    <cellStyle name="Normal 87" xfId="6576"/>
    <cellStyle name="Normal 87 2" xfId="6577"/>
    <cellStyle name="Normal 87 3" xfId="6578"/>
    <cellStyle name="Normal 88" xfId="6579"/>
    <cellStyle name="Normal 89" xfId="6580"/>
    <cellStyle name="Normal 9" xfId="75"/>
    <cellStyle name="Normal 9 10" xfId="6581"/>
    <cellStyle name="Normal 9 10 2" xfId="6582"/>
    <cellStyle name="Normal 9 10 2 2" xfId="6583"/>
    <cellStyle name="Normal 9 10 2 3" xfId="6584"/>
    <cellStyle name="Normal 9 10 2_CS Indicators" xfId="6585"/>
    <cellStyle name="Normal 9 10 3" xfId="6586"/>
    <cellStyle name="Normal 9 10 4" xfId="6587"/>
    <cellStyle name="Normal 9 10_CS Indicators" xfId="6588"/>
    <cellStyle name="Normal 9 11" xfId="6589"/>
    <cellStyle name="Normal 9 11 2" xfId="6590"/>
    <cellStyle name="Normal 9 11 3" xfId="6591"/>
    <cellStyle name="Normal 9 11_CS Indicators" xfId="6592"/>
    <cellStyle name="Normal 9 12" xfId="6593"/>
    <cellStyle name="Normal 9 13" xfId="6594"/>
    <cellStyle name="Normal 9 2" xfId="6595"/>
    <cellStyle name="Normal 9 2 10" xfId="6596"/>
    <cellStyle name="Normal 9 2 11" xfId="6597"/>
    <cellStyle name="Normal 9 2 2" xfId="6598"/>
    <cellStyle name="Normal 9 2 2 2" xfId="6599"/>
    <cellStyle name="Normal 9 2 2 3" xfId="6600"/>
    <cellStyle name="Normal 9 2 2 3 2" xfId="6601"/>
    <cellStyle name="Normal 9 2 2 3 2 2" xfId="6602"/>
    <cellStyle name="Normal 9 2 2 3 2 2 2" xfId="6603"/>
    <cellStyle name="Normal 9 2 2 3 2 2 2 2" xfId="6604"/>
    <cellStyle name="Normal 9 2 2 3 2 2 2 3" xfId="6605"/>
    <cellStyle name="Normal 9 2 2 3 2 2 2_CS Indicators" xfId="6606"/>
    <cellStyle name="Normal 9 2 2 3 2 2 3" xfId="6607"/>
    <cellStyle name="Normal 9 2 2 3 2 2 4" xfId="6608"/>
    <cellStyle name="Normal 9 2 2 3 2 2_CS Indicators" xfId="6609"/>
    <cellStyle name="Normal 9 2 2 3 2 3" xfId="6610"/>
    <cellStyle name="Normal 9 2 2 3 2 3 2" xfId="6611"/>
    <cellStyle name="Normal 9 2 2 3 2 3 3" xfId="6612"/>
    <cellStyle name="Normal 9 2 2 3 2 3_CS Indicators" xfId="6613"/>
    <cellStyle name="Normal 9 2 2 3 2 4" xfId="6614"/>
    <cellStyle name="Normal 9 2 2 3 2 5" xfId="6615"/>
    <cellStyle name="Normal 9 2 2 3 2_CS Indicators" xfId="6616"/>
    <cellStyle name="Normal 9 2 2 3 3" xfId="6617"/>
    <cellStyle name="Normal 9 2 2 3 3 2" xfId="6618"/>
    <cellStyle name="Normal 9 2 2 3 3 2 2" xfId="6619"/>
    <cellStyle name="Normal 9 2 2 3 3 2 3" xfId="6620"/>
    <cellStyle name="Normal 9 2 2 3 3 2_CS Indicators" xfId="6621"/>
    <cellStyle name="Normal 9 2 2 3 3 3" xfId="6622"/>
    <cellStyle name="Normal 9 2 2 3 3 4" xfId="6623"/>
    <cellStyle name="Normal 9 2 2 3 3_CS Indicators" xfId="6624"/>
    <cellStyle name="Normal 9 2 2 3 4" xfId="6625"/>
    <cellStyle name="Normal 9 2 2 3 4 2" xfId="6626"/>
    <cellStyle name="Normal 9 2 2 3 4 3" xfId="6627"/>
    <cellStyle name="Normal 9 2 2 3 4_CS Indicators" xfId="6628"/>
    <cellStyle name="Normal 9 2 2 3 5" xfId="6629"/>
    <cellStyle name="Normal 9 2 2 3 6" xfId="6630"/>
    <cellStyle name="Normal 9 2 2 3_CS Indicators" xfId="6631"/>
    <cellStyle name="Normal 9 2 2 4" xfId="6632"/>
    <cellStyle name="Normal 9 2 2 4 2" xfId="6633"/>
    <cellStyle name="Normal 9 2 2 4 2 2" xfId="6634"/>
    <cellStyle name="Normal 9 2 2 4 2 2 2" xfId="6635"/>
    <cellStyle name="Normal 9 2 2 4 2 2 3" xfId="6636"/>
    <cellStyle name="Normal 9 2 2 4 2 2_CS Indicators" xfId="6637"/>
    <cellStyle name="Normal 9 2 2 4 2 3" xfId="6638"/>
    <cellStyle name="Normal 9 2 2 4 2 4" xfId="6639"/>
    <cellStyle name="Normal 9 2 2 4 2_CS Indicators" xfId="6640"/>
    <cellStyle name="Normal 9 2 2 4 3" xfId="6641"/>
    <cellStyle name="Normal 9 2 2 4 3 2" xfId="6642"/>
    <cellStyle name="Normal 9 2 2 4 3 3" xfId="6643"/>
    <cellStyle name="Normal 9 2 2 4 3_CS Indicators" xfId="6644"/>
    <cellStyle name="Normal 9 2 2 4 4" xfId="6645"/>
    <cellStyle name="Normal 9 2 2 4 5" xfId="6646"/>
    <cellStyle name="Normal 9 2 2 4_CS Indicators" xfId="6647"/>
    <cellStyle name="Normal 9 2 2 5" xfId="6648"/>
    <cellStyle name="Normal 9 2 2 5 2" xfId="6649"/>
    <cellStyle name="Normal 9 2 2 5 2 2" xfId="6650"/>
    <cellStyle name="Normal 9 2 2 5 2 3" xfId="6651"/>
    <cellStyle name="Normal 9 2 2 5 2_CS Indicators" xfId="6652"/>
    <cellStyle name="Normal 9 2 2 5 3" xfId="6653"/>
    <cellStyle name="Normal 9 2 2 5 4" xfId="6654"/>
    <cellStyle name="Normal 9 2 2 5_CS Indicators" xfId="6655"/>
    <cellStyle name="Normal 9 2 2 6" xfId="6656"/>
    <cellStyle name="Normal 9 2 2 6 2" xfId="6657"/>
    <cellStyle name="Normal 9 2 2 6 3" xfId="6658"/>
    <cellStyle name="Normal 9 2 2 6_CS Indicators" xfId="6659"/>
    <cellStyle name="Normal 9 2 2 7" xfId="6660"/>
    <cellStyle name="Normal 9 2 2 8" xfId="6661"/>
    <cellStyle name="Normal 9 2 2_CS Indicators" xfId="6662"/>
    <cellStyle name="Normal 9 2 3" xfId="6663"/>
    <cellStyle name="Normal 9 2 3 2" xfId="6664"/>
    <cellStyle name="Normal 9 2 3 2 2" xfId="6665"/>
    <cellStyle name="Normal 9 2 3 2 2 2" xfId="6666"/>
    <cellStyle name="Normal 9 2 3 2 2 2 2" xfId="6667"/>
    <cellStyle name="Normal 9 2 3 2 2 2 2 2" xfId="6668"/>
    <cellStyle name="Normal 9 2 3 2 2 2 2 3" xfId="6669"/>
    <cellStyle name="Normal 9 2 3 2 2 2 2_CS Indicators" xfId="6670"/>
    <cellStyle name="Normal 9 2 3 2 2 2 3" xfId="6671"/>
    <cellStyle name="Normal 9 2 3 2 2 2 4" xfId="6672"/>
    <cellStyle name="Normal 9 2 3 2 2 2_CS Indicators" xfId="6673"/>
    <cellStyle name="Normal 9 2 3 2 2 3" xfId="6674"/>
    <cellStyle name="Normal 9 2 3 2 2 3 2" xfId="6675"/>
    <cellStyle name="Normal 9 2 3 2 2 3 3" xfId="6676"/>
    <cellStyle name="Normal 9 2 3 2 2 3_CS Indicators" xfId="6677"/>
    <cellStyle name="Normal 9 2 3 2 2 4" xfId="6678"/>
    <cellStyle name="Normal 9 2 3 2 2 5" xfId="6679"/>
    <cellStyle name="Normal 9 2 3 2 2_CS Indicators" xfId="6680"/>
    <cellStyle name="Normal 9 2 3 2 3" xfId="6681"/>
    <cellStyle name="Normal 9 2 3 2 3 2" xfId="6682"/>
    <cellStyle name="Normal 9 2 3 2 3 2 2" xfId="6683"/>
    <cellStyle name="Normal 9 2 3 2 3 2 3" xfId="6684"/>
    <cellStyle name="Normal 9 2 3 2 3 2_CS Indicators" xfId="6685"/>
    <cellStyle name="Normal 9 2 3 2 3 3" xfId="6686"/>
    <cellStyle name="Normal 9 2 3 2 3 4" xfId="6687"/>
    <cellStyle name="Normal 9 2 3 2 3_CS Indicators" xfId="6688"/>
    <cellStyle name="Normal 9 2 3 2 4" xfId="6689"/>
    <cellStyle name="Normal 9 2 3 2 4 2" xfId="6690"/>
    <cellStyle name="Normal 9 2 3 2 4 3" xfId="6691"/>
    <cellStyle name="Normal 9 2 3 2 4_CS Indicators" xfId="6692"/>
    <cellStyle name="Normal 9 2 3 2 5" xfId="6693"/>
    <cellStyle name="Normal 9 2 3 2 6" xfId="6694"/>
    <cellStyle name="Normal 9 2 3 2_CS Indicators" xfId="6695"/>
    <cellStyle name="Normal 9 2 3 3" xfId="6696"/>
    <cellStyle name="Normal 9 2 3 3 2" xfId="6697"/>
    <cellStyle name="Normal 9 2 3 3 2 2" xfId="6698"/>
    <cellStyle name="Normal 9 2 3 3 2 2 2" xfId="6699"/>
    <cellStyle name="Normal 9 2 3 3 2 2 3" xfId="6700"/>
    <cellStyle name="Normal 9 2 3 3 2 2_CS Indicators" xfId="6701"/>
    <cellStyle name="Normal 9 2 3 3 2 3" xfId="6702"/>
    <cellStyle name="Normal 9 2 3 3 2 4" xfId="6703"/>
    <cellStyle name="Normal 9 2 3 3 2_CS Indicators" xfId="6704"/>
    <cellStyle name="Normal 9 2 3 3 3" xfId="6705"/>
    <cellStyle name="Normal 9 2 3 3 3 2" xfId="6706"/>
    <cellStyle name="Normal 9 2 3 3 3 3" xfId="6707"/>
    <cellStyle name="Normal 9 2 3 3 3_CS Indicators" xfId="6708"/>
    <cellStyle name="Normal 9 2 3 3 4" xfId="6709"/>
    <cellStyle name="Normal 9 2 3 3 5" xfId="6710"/>
    <cellStyle name="Normal 9 2 3 3_CS Indicators" xfId="6711"/>
    <cellStyle name="Normal 9 2 3 4" xfId="6712"/>
    <cellStyle name="Normal 9 2 3 4 2" xfId="6713"/>
    <cellStyle name="Normal 9 2 3 4 2 2" xfId="6714"/>
    <cellStyle name="Normal 9 2 3 4 2 3" xfId="6715"/>
    <cellStyle name="Normal 9 2 3 4 2_CS Indicators" xfId="6716"/>
    <cellStyle name="Normal 9 2 3 4 3" xfId="6717"/>
    <cellStyle name="Normal 9 2 3 4 4" xfId="6718"/>
    <cellStyle name="Normal 9 2 3 4_CS Indicators" xfId="6719"/>
    <cellStyle name="Normal 9 2 3 5" xfId="6720"/>
    <cellStyle name="Normal 9 2 3 5 2" xfId="6721"/>
    <cellStyle name="Normal 9 2 3 5 3" xfId="6722"/>
    <cellStyle name="Normal 9 2 3 5_CS Indicators" xfId="6723"/>
    <cellStyle name="Normal 9 2 3 6" xfId="6724"/>
    <cellStyle name="Normal 9 2 3 7" xfId="6725"/>
    <cellStyle name="Normal 9 2 3_CS Indicators" xfId="6726"/>
    <cellStyle name="Normal 9 2 4" xfId="6727"/>
    <cellStyle name="Normal 9 2 4 2" xfId="6728"/>
    <cellStyle name="Normal 9 2 4 2 2" xfId="6729"/>
    <cellStyle name="Normal 9 2 4 2 2 2" xfId="6730"/>
    <cellStyle name="Normal 9 2 4 2 2 2 2" xfId="6731"/>
    <cellStyle name="Normal 9 2 4 2 2 2 2 2" xfId="6732"/>
    <cellStyle name="Normal 9 2 4 2 2 2 2 3" xfId="6733"/>
    <cellStyle name="Normal 9 2 4 2 2 2 2_CS Indicators" xfId="6734"/>
    <cellStyle name="Normal 9 2 4 2 2 2 3" xfId="6735"/>
    <cellStyle name="Normal 9 2 4 2 2 2 4" xfId="6736"/>
    <cellStyle name="Normal 9 2 4 2 2 2_CS Indicators" xfId="6737"/>
    <cellStyle name="Normal 9 2 4 2 2 3" xfId="6738"/>
    <cellStyle name="Normal 9 2 4 2 2 3 2" xfId="6739"/>
    <cellStyle name="Normal 9 2 4 2 2 3 3" xfId="6740"/>
    <cellStyle name="Normal 9 2 4 2 2 3_CS Indicators" xfId="6741"/>
    <cellStyle name="Normal 9 2 4 2 2 4" xfId="6742"/>
    <cellStyle name="Normal 9 2 4 2 2 5" xfId="6743"/>
    <cellStyle name="Normal 9 2 4 2 2_CS Indicators" xfId="6744"/>
    <cellStyle name="Normal 9 2 4 2 3" xfId="6745"/>
    <cellStyle name="Normal 9 2 4 2 3 2" xfId="6746"/>
    <cellStyle name="Normal 9 2 4 2 3 2 2" xfId="6747"/>
    <cellStyle name="Normal 9 2 4 2 3 2 3" xfId="6748"/>
    <cellStyle name="Normal 9 2 4 2 3 2_CS Indicators" xfId="6749"/>
    <cellStyle name="Normal 9 2 4 2 3 3" xfId="6750"/>
    <cellStyle name="Normal 9 2 4 2 3 4" xfId="6751"/>
    <cellStyle name="Normal 9 2 4 2 3_CS Indicators" xfId="6752"/>
    <cellStyle name="Normal 9 2 4 2 4" xfId="6753"/>
    <cellStyle name="Normal 9 2 4 2 4 2" xfId="6754"/>
    <cellStyle name="Normal 9 2 4 2 4 3" xfId="6755"/>
    <cellStyle name="Normal 9 2 4 2 4_CS Indicators" xfId="6756"/>
    <cellStyle name="Normal 9 2 4 2 5" xfId="6757"/>
    <cellStyle name="Normal 9 2 4 2 6" xfId="6758"/>
    <cellStyle name="Normal 9 2 4 2_CS Indicators" xfId="6759"/>
    <cellStyle name="Normal 9 2 4 3" xfId="6760"/>
    <cellStyle name="Normal 9 2 4 3 2" xfId="6761"/>
    <cellStyle name="Normal 9 2 4 3 2 2" xfId="6762"/>
    <cellStyle name="Normal 9 2 4 3 2 2 2" xfId="6763"/>
    <cellStyle name="Normal 9 2 4 3 2 2 3" xfId="6764"/>
    <cellStyle name="Normal 9 2 4 3 2 2_CS Indicators" xfId="6765"/>
    <cellStyle name="Normal 9 2 4 3 2 3" xfId="6766"/>
    <cellStyle name="Normal 9 2 4 3 2 4" xfId="6767"/>
    <cellStyle name="Normal 9 2 4 3 2_CS Indicators" xfId="6768"/>
    <cellStyle name="Normal 9 2 4 3 3" xfId="6769"/>
    <cellStyle name="Normal 9 2 4 3 3 2" xfId="6770"/>
    <cellStyle name="Normal 9 2 4 3 3 3" xfId="6771"/>
    <cellStyle name="Normal 9 2 4 3 3_CS Indicators" xfId="6772"/>
    <cellStyle name="Normal 9 2 4 3 4" xfId="6773"/>
    <cellStyle name="Normal 9 2 4 3 5" xfId="6774"/>
    <cellStyle name="Normal 9 2 4 3_CS Indicators" xfId="6775"/>
    <cellStyle name="Normal 9 2 4 4" xfId="6776"/>
    <cellStyle name="Normal 9 2 4 4 2" xfId="6777"/>
    <cellStyle name="Normal 9 2 4 4 2 2" xfId="6778"/>
    <cellStyle name="Normal 9 2 4 4 2 3" xfId="6779"/>
    <cellStyle name="Normal 9 2 4 4 2_CS Indicators" xfId="6780"/>
    <cellStyle name="Normal 9 2 4 4 3" xfId="6781"/>
    <cellStyle name="Normal 9 2 4 4 4" xfId="6782"/>
    <cellStyle name="Normal 9 2 4 4_CS Indicators" xfId="6783"/>
    <cellStyle name="Normal 9 2 4 5" xfId="6784"/>
    <cellStyle name="Normal 9 2 4 5 2" xfId="6785"/>
    <cellStyle name="Normal 9 2 4 5 3" xfId="6786"/>
    <cellStyle name="Normal 9 2 4 5_CS Indicators" xfId="6787"/>
    <cellStyle name="Normal 9 2 4 6" xfId="6788"/>
    <cellStyle name="Normal 9 2 4 7" xfId="6789"/>
    <cellStyle name="Normal 9 2 4_CS Indicators" xfId="6790"/>
    <cellStyle name="Normal 9 2 5" xfId="6791"/>
    <cellStyle name="Normal 9 2 5 2" xfId="6792"/>
    <cellStyle name="Normal 9 2 5 2 2" xfId="6793"/>
    <cellStyle name="Normal 9 2 5 2 2 2" xfId="6794"/>
    <cellStyle name="Normal 9 2 5 2 2 2 2" xfId="6795"/>
    <cellStyle name="Normal 9 2 5 2 2 2 3" xfId="6796"/>
    <cellStyle name="Normal 9 2 5 2 2 2_CS Indicators" xfId="6797"/>
    <cellStyle name="Normal 9 2 5 2 2 3" xfId="6798"/>
    <cellStyle name="Normal 9 2 5 2 2 4" xfId="6799"/>
    <cellStyle name="Normal 9 2 5 2 2_CS Indicators" xfId="6800"/>
    <cellStyle name="Normal 9 2 5 2 3" xfId="6801"/>
    <cellStyle name="Normal 9 2 5 2 3 2" xfId="6802"/>
    <cellStyle name="Normal 9 2 5 2 3 3" xfId="6803"/>
    <cellStyle name="Normal 9 2 5 2 3_CS Indicators" xfId="6804"/>
    <cellStyle name="Normal 9 2 5 2 4" xfId="6805"/>
    <cellStyle name="Normal 9 2 5 2 5" xfId="6806"/>
    <cellStyle name="Normal 9 2 5 2_CS Indicators" xfId="6807"/>
    <cellStyle name="Normal 9 2 5 3" xfId="6808"/>
    <cellStyle name="Normal 9 2 5 3 2" xfId="6809"/>
    <cellStyle name="Normal 9 2 5 3 2 2" xfId="6810"/>
    <cellStyle name="Normal 9 2 5 3 2 3" xfId="6811"/>
    <cellStyle name="Normal 9 2 5 3 2_CS Indicators" xfId="6812"/>
    <cellStyle name="Normal 9 2 5 3 3" xfId="6813"/>
    <cellStyle name="Normal 9 2 5 3 4" xfId="6814"/>
    <cellStyle name="Normal 9 2 5 3_CS Indicators" xfId="6815"/>
    <cellStyle name="Normal 9 2 5 4" xfId="6816"/>
    <cellStyle name="Normal 9 2 5 4 2" xfId="6817"/>
    <cellStyle name="Normal 9 2 5 4 3" xfId="6818"/>
    <cellStyle name="Normal 9 2 5 4_CS Indicators" xfId="6819"/>
    <cellStyle name="Normal 9 2 5 5" xfId="6820"/>
    <cellStyle name="Normal 9 2 5 6" xfId="6821"/>
    <cellStyle name="Normal 9 2 5_CS Indicators" xfId="6822"/>
    <cellStyle name="Normal 9 2 6" xfId="6823"/>
    <cellStyle name="Normal 9 2 6 2" xfId="6824"/>
    <cellStyle name="Normal 9 2 6 2 2" xfId="6825"/>
    <cellStyle name="Normal 9 2 6 2 2 2" xfId="6826"/>
    <cellStyle name="Normal 9 2 6 2 2 3" xfId="6827"/>
    <cellStyle name="Normal 9 2 6 2 2_CS Indicators" xfId="6828"/>
    <cellStyle name="Normal 9 2 6 2 3" xfId="6829"/>
    <cellStyle name="Normal 9 2 6 2 4" xfId="6830"/>
    <cellStyle name="Normal 9 2 6 2_CS Indicators" xfId="6831"/>
    <cellStyle name="Normal 9 2 6 3" xfId="6832"/>
    <cellStyle name="Normal 9 2 6 3 2" xfId="6833"/>
    <cellStyle name="Normal 9 2 6 3 3" xfId="6834"/>
    <cellStyle name="Normal 9 2 6 3_CS Indicators" xfId="6835"/>
    <cellStyle name="Normal 9 2 6 4" xfId="6836"/>
    <cellStyle name="Normal 9 2 6 5" xfId="6837"/>
    <cellStyle name="Normal 9 2 6_CS Indicators" xfId="6838"/>
    <cellStyle name="Normal 9 2 7" xfId="6839"/>
    <cellStyle name="Normal 9 2 7 2" xfId="6840"/>
    <cellStyle name="Normal 9 2 7 2 2" xfId="6841"/>
    <cellStyle name="Normal 9 2 7 2 3" xfId="6842"/>
    <cellStyle name="Normal 9 2 7 2_CS Indicators" xfId="6843"/>
    <cellStyle name="Normal 9 2 7 3" xfId="6844"/>
    <cellStyle name="Normal 9 2 7 4" xfId="6845"/>
    <cellStyle name="Normal 9 2 7_CS Indicators" xfId="6846"/>
    <cellStyle name="Normal 9 2 8" xfId="6847"/>
    <cellStyle name="Normal 9 2 8 2" xfId="6848"/>
    <cellStyle name="Normal 9 2 8 3" xfId="6849"/>
    <cellStyle name="Normal 9 2 8_CS Indicators" xfId="6850"/>
    <cellStyle name="Normal 9 2 9" xfId="6851"/>
    <cellStyle name="Normal 9 2 9 2" xfId="6852"/>
    <cellStyle name="Normal 9 2 9 3" xfId="6853"/>
    <cellStyle name="Normal 9 2_CS Indicators" xfId="6854"/>
    <cellStyle name="Normal 9 3" xfId="6855"/>
    <cellStyle name="Normal 9 3 2" xfId="6856"/>
    <cellStyle name="Normal 9 3_CS Indicators" xfId="6857"/>
    <cellStyle name="Normal 9 4" xfId="6858"/>
    <cellStyle name="Normal 9 4 2" xfId="6859"/>
    <cellStyle name="Normal 9 4 2 2" xfId="6860"/>
    <cellStyle name="Normal 9 4 2 3" xfId="6861"/>
    <cellStyle name="Normal 9 4 3" xfId="6862"/>
    <cellStyle name="Normal 9 4 3 2" xfId="6863"/>
    <cellStyle name="Normal 9 4 4" xfId="6864"/>
    <cellStyle name="Normal 9 4 5" xfId="6865"/>
    <cellStyle name="Normal 9 4_CS Indicators" xfId="6866"/>
    <cellStyle name="Normal 9 5" xfId="6867"/>
    <cellStyle name="Normal 9 5 2" xfId="6868"/>
    <cellStyle name="Normal 9 5 3" xfId="6869"/>
    <cellStyle name="Normal 9 5 3 2" xfId="6870"/>
    <cellStyle name="Normal 9 5 3 2 2" xfId="6871"/>
    <cellStyle name="Normal 9 5 3 2 2 2" xfId="6872"/>
    <cellStyle name="Normal 9 5 3 2 2 2 2" xfId="6873"/>
    <cellStyle name="Normal 9 5 3 2 2 2 3" xfId="6874"/>
    <cellStyle name="Normal 9 5 3 2 2 2_CS Indicators" xfId="6875"/>
    <cellStyle name="Normal 9 5 3 2 2 3" xfId="6876"/>
    <cellStyle name="Normal 9 5 3 2 2 4" xfId="6877"/>
    <cellStyle name="Normal 9 5 3 2 2_CS Indicators" xfId="6878"/>
    <cellStyle name="Normal 9 5 3 2 3" xfId="6879"/>
    <cellStyle name="Normal 9 5 3 2 3 2" xfId="6880"/>
    <cellStyle name="Normal 9 5 3 2 3 3" xfId="6881"/>
    <cellStyle name="Normal 9 5 3 2 3_CS Indicators" xfId="6882"/>
    <cellStyle name="Normal 9 5 3 2 4" xfId="6883"/>
    <cellStyle name="Normal 9 5 3 2 5" xfId="6884"/>
    <cellStyle name="Normal 9 5 3 2_CS Indicators" xfId="6885"/>
    <cellStyle name="Normal 9 5 3 3" xfId="6886"/>
    <cellStyle name="Normal 9 5 3 3 2" xfId="6887"/>
    <cellStyle name="Normal 9 5 3 3 2 2" xfId="6888"/>
    <cellStyle name="Normal 9 5 3 3 2 3" xfId="6889"/>
    <cellStyle name="Normal 9 5 3 3 2_CS Indicators" xfId="6890"/>
    <cellStyle name="Normal 9 5 3 3 3" xfId="6891"/>
    <cellStyle name="Normal 9 5 3 3 4" xfId="6892"/>
    <cellStyle name="Normal 9 5 3 3_CS Indicators" xfId="6893"/>
    <cellStyle name="Normal 9 5 3 4" xfId="6894"/>
    <cellStyle name="Normal 9 5 3 4 2" xfId="6895"/>
    <cellStyle name="Normal 9 5 3 4 3" xfId="6896"/>
    <cellStyle name="Normal 9 5 3 4_CS Indicators" xfId="6897"/>
    <cellStyle name="Normal 9 5 3 5" xfId="6898"/>
    <cellStyle name="Normal 9 5 3 6" xfId="6899"/>
    <cellStyle name="Normal 9 5 3_CS Indicators" xfId="6900"/>
    <cellStyle name="Normal 9 5 4" xfId="6901"/>
    <cellStyle name="Normal 9 5 4 2" xfId="6902"/>
    <cellStyle name="Normal 9 5 4 2 2" xfId="6903"/>
    <cellStyle name="Normal 9 5 4 2 2 2" xfId="6904"/>
    <cellStyle name="Normal 9 5 4 2 2 3" xfId="6905"/>
    <cellStyle name="Normal 9 5 4 2 2_CS Indicators" xfId="6906"/>
    <cellStyle name="Normal 9 5 4 2 3" xfId="6907"/>
    <cellStyle name="Normal 9 5 4 2 4" xfId="6908"/>
    <cellStyle name="Normal 9 5 4 2_CS Indicators" xfId="6909"/>
    <cellStyle name="Normal 9 5 4 3" xfId="6910"/>
    <cellStyle name="Normal 9 5 4 3 2" xfId="6911"/>
    <cellStyle name="Normal 9 5 4 3 3" xfId="6912"/>
    <cellStyle name="Normal 9 5 4 3_CS Indicators" xfId="6913"/>
    <cellStyle name="Normal 9 5 4 4" xfId="6914"/>
    <cellStyle name="Normal 9 5 4 5" xfId="6915"/>
    <cellStyle name="Normal 9 5 4_CS Indicators" xfId="6916"/>
    <cellStyle name="Normal 9 5 5" xfId="6917"/>
    <cellStyle name="Normal 9 5 5 2" xfId="6918"/>
    <cellStyle name="Normal 9 5 5 2 2" xfId="6919"/>
    <cellStyle name="Normal 9 5 5 2 3" xfId="6920"/>
    <cellStyle name="Normal 9 5 5 2_CS Indicators" xfId="6921"/>
    <cellStyle name="Normal 9 5 5 3" xfId="6922"/>
    <cellStyle name="Normal 9 5 5 4" xfId="6923"/>
    <cellStyle name="Normal 9 5 5_CS Indicators" xfId="6924"/>
    <cellStyle name="Normal 9 5 6" xfId="6925"/>
    <cellStyle name="Normal 9 5 6 2" xfId="6926"/>
    <cellStyle name="Normal 9 5 6 3" xfId="6927"/>
    <cellStyle name="Normal 9 5 6_CS Indicators" xfId="6928"/>
    <cellStyle name="Normal 9 5 7" xfId="6929"/>
    <cellStyle name="Normal 9 5 8" xfId="6930"/>
    <cellStyle name="Normal 9 5_CS Indicators" xfId="6931"/>
    <cellStyle name="Normal 9 6" xfId="6932"/>
    <cellStyle name="Normal 9 6 2" xfId="6933"/>
    <cellStyle name="Normal 9 6 2 2" xfId="6934"/>
    <cellStyle name="Normal 9 6 2 2 2" xfId="6935"/>
    <cellStyle name="Normal 9 6 2 2 2 2" xfId="6936"/>
    <cellStyle name="Normal 9 6 2 2 2 2 2" xfId="6937"/>
    <cellStyle name="Normal 9 6 2 2 2 2 3" xfId="6938"/>
    <cellStyle name="Normal 9 6 2 2 2 2_CS Indicators" xfId="6939"/>
    <cellStyle name="Normal 9 6 2 2 2 3" xfId="6940"/>
    <cellStyle name="Normal 9 6 2 2 2 4" xfId="6941"/>
    <cellStyle name="Normal 9 6 2 2 2_CS Indicators" xfId="6942"/>
    <cellStyle name="Normal 9 6 2 2 3" xfId="6943"/>
    <cellStyle name="Normal 9 6 2 2 3 2" xfId="6944"/>
    <cellStyle name="Normal 9 6 2 2 3 3" xfId="6945"/>
    <cellStyle name="Normal 9 6 2 2 3_CS Indicators" xfId="6946"/>
    <cellStyle name="Normal 9 6 2 2 4" xfId="6947"/>
    <cellStyle name="Normal 9 6 2 2 5" xfId="6948"/>
    <cellStyle name="Normal 9 6 2 2_CS Indicators" xfId="6949"/>
    <cellStyle name="Normal 9 6 2 3" xfId="6950"/>
    <cellStyle name="Normal 9 6 2 3 2" xfId="6951"/>
    <cellStyle name="Normal 9 6 2 3 2 2" xfId="6952"/>
    <cellStyle name="Normal 9 6 2 3 2 3" xfId="6953"/>
    <cellStyle name="Normal 9 6 2 3 2_CS Indicators" xfId="6954"/>
    <cellStyle name="Normal 9 6 2 3 3" xfId="6955"/>
    <cellStyle name="Normal 9 6 2 3 4" xfId="6956"/>
    <cellStyle name="Normal 9 6 2 3_CS Indicators" xfId="6957"/>
    <cellStyle name="Normal 9 6 2 4" xfId="6958"/>
    <cellStyle name="Normal 9 6 2 4 2" xfId="6959"/>
    <cellStyle name="Normal 9 6 2 4 3" xfId="6960"/>
    <cellStyle name="Normal 9 6 2 4_CS Indicators" xfId="6961"/>
    <cellStyle name="Normal 9 6 2 5" xfId="6962"/>
    <cellStyle name="Normal 9 6 2 6" xfId="6963"/>
    <cellStyle name="Normal 9 6 2_CS Indicators" xfId="6964"/>
    <cellStyle name="Normal 9 6 3" xfId="6965"/>
    <cellStyle name="Normal 9 6 3 2" xfId="6966"/>
    <cellStyle name="Normal 9 6 3 2 2" xfId="6967"/>
    <cellStyle name="Normal 9 6 3 2 2 2" xfId="6968"/>
    <cellStyle name="Normal 9 6 3 2 2 3" xfId="6969"/>
    <cellStyle name="Normal 9 6 3 2 2_CS Indicators" xfId="6970"/>
    <cellStyle name="Normal 9 6 3 2 3" xfId="6971"/>
    <cellStyle name="Normal 9 6 3 2 4" xfId="6972"/>
    <cellStyle name="Normal 9 6 3 2_CS Indicators" xfId="6973"/>
    <cellStyle name="Normal 9 6 3 3" xfId="6974"/>
    <cellStyle name="Normal 9 6 3 3 2" xfId="6975"/>
    <cellStyle name="Normal 9 6 3 3 3" xfId="6976"/>
    <cellStyle name="Normal 9 6 3 3_CS Indicators" xfId="6977"/>
    <cellStyle name="Normal 9 6 3 4" xfId="6978"/>
    <cellStyle name="Normal 9 6 3 5" xfId="6979"/>
    <cellStyle name="Normal 9 6 3_CS Indicators" xfId="6980"/>
    <cellStyle name="Normal 9 6 4" xfId="6981"/>
    <cellStyle name="Normal 9 6 4 2" xfId="6982"/>
    <cellStyle name="Normal 9 6 4 2 2" xfId="6983"/>
    <cellStyle name="Normal 9 6 4 2 3" xfId="6984"/>
    <cellStyle name="Normal 9 6 4 2_CS Indicators" xfId="6985"/>
    <cellStyle name="Normal 9 6 4 3" xfId="6986"/>
    <cellStyle name="Normal 9 6 4 4" xfId="6987"/>
    <cellStyle name="Normal 9 6 4_CS Indicators" xfId="6988"/>
    <cellStyle name="Normal 9 6 5" xfId="6989"/>
    <cellStyle name="Normal 9 6 5 2" xfId="6990"/>
    <cellStyle name="Normal 9 6 5 3" xfId="6991"/>
    <cellStyle name="Normal 9 6 5_CS Indicators" xfId="6992"/>
    <cellStyle name="Normal 9 6 6" xfId="6993"/>
    <cellStyle name="Normal 9 6 7" xfId="6994"/>
    <cellStyle name="Normal 9 6_CS Indicators" xfId="6995"/>
    <cellStyle name="Normal 9 7" xfId="6996"/>
    <cellStyle name="Normal 9 7 2" xfId="6997"/>
    <cellStyle name="Normal 9 7 2 2" xfId="6998"/>
    <cellStyle name="Normal 9 7 2 2 2" xfId="6999"/>
    <cellStyle name="Normal 9 7 2 2 2 2" xfId="7000"/>
    <cellStyle name="Normal 9 7 2 2 2 2 2" xfId="7001"/>
    <cellStyle name="Normal 9 7 2 2 2 2 3" xfId="7002"/>
    <cellStyle name="Normal 9 7 2 2 2 2_CS Indicators" xfId="7003"/>
    <cellStyle name="Normal 9 7 2 2 2 3" xfId="7004"/>
    <cellStyle name="Normal 9 7 2 2 2 4" xfId="7005"/>
    <cellStyle name="Normal 9 7 2 2 2_CS Indicators" xfId="7006"/>
    <cellStyle name="Normal 9 7 2 2 3" xfId="7007"/>
    <cellStyle name="Normal 9 7 2 2 3 2" xfId="7008"/>
    <cellStyle name="Normal 9 7 2 2 3 3" xfId="7009"/>
    <cellStyle name="Normal 9 7 2 2 3_CS Indicators" xfId="7010"/>
    <cellStyle name="Normal 9 7 2 2 4" xfId="7011"/>
    <cellStyle name="Normal 9 7 2 2 5" xfId="7012"/>
    <cellStyle name="Normal 9 7 2 2_CS Indicators" xfId="7013"/>
    <cellStyle name="Normal 9 7 2 3" xfId="7014"/>
    <cellStyle name="Normal 9 7 2 3 2" xfId="7015"/>
    <cellStyle name="Normal 9 7 2 3 2 2" xfId="7016"/>
    <cellStyle name="Normal 9 7 2 3 2 3" xfId="7017"/>
    <cellStyle name="Normal 9 7 2 3 2_CS Indicators" xfId="7018"/>
    <cellStyle name="Normal 9 7 2 3 3" xfId="7019"/>
    <cellStyle name="Normal 9 7 2 3 4" xfId="7020"/>
    <cellStyle name="Normal 9 7 2 3_CS Indicators" xfId="7021"/>
    <cellStyle name="Normal 9 7 2 4" xfId="7022"/>
    <cellStyle name="Normal 9 7 2 4 2" xfId="7023"/>
    <cellStyle name="Normal 9 7 2 4 3" xfId="7024"/>
    <cellStyle name="Normal 9 7 2 4_CS Indicators" xfId="7025"/>
    <cellStyle name="Normal 9 7 2 5" xfId="7026"/>
    <cellStyle name="Normal 9 7 2 6" xfId="7027"/>
    <cellStyle name="Normal 9 7 2_CS Indicators" xfId="7028"/>
    <cellStyle name="Normal 9 7 3" xfId="7029"/>
    <cellStyle name="Normal 9 7 3 2" xfId="7030"/>
    <cellStyle name="Normal 9 7 3 2 2" xfId="7031"/>
    <cellStyle name="Normal 9 7 3 2 2 2" xfId="7032"/>
    <cellStyle name="Normal 9 7 3 2 2 3" xfId="7033"/>
    <cellStyle name="Normal 9 7 3 2 2_CS Indicators" xfId="7034"/>
    <cellStyle name="Normal 9 7 3 2 3" xfId="7035"/>
    <cellStyle name="Normal 9 7 3 2 4" xfId="7036"/>
    <cellStyle name="Normal 9 7 3 2_CS Indicators" xfId="7037"/>
    <cellStyle name="Normal 9 7 3 3" xfId="7038"/>
    <cellStyle name="Normal 9 7 3 3 2" xfId="7039"/>
    <cellStyle name="Normal 9 7 3 3 3" xfId="7040"/>
    <cellStyle name="Normal 9 7 3 3_CS Indicators" xfId="7041"/>
    <cellStyle name="Normal 9 7 3 4" xfId="7042"/>
    <cellStyle name="Normal 9 7 3 5" xfId="7043"/>
    <cellStyle name="Normal 9 7 3_CS Indicators" xfId="7044"/>
    <cellStyle name="Normal 9 7 4" xfId="7045"/>
    <cellStyle name="Normal 9 7 4 2" xfId="7046"/>
    <cellStyle name="Normal 9 7 4 2 2" xfId="7047"/>
    <cellStyle name="Normal 9 7 4 2 3" xfId="7048"/>
    <cellStyle name="Normal 9 7 4 2_CS Indicators" xfId="7049"/>
    <cellStyle name="Normal 9 7 4 3" xfId="7050"/>
    <cellStyle name="Normal 9 7 4 4" xfId="7051"/>
    <cellStyle name="Normal 9 7 4_CS Indicators" xfId="7052"/>
    <cellStyle name="Normal 9 7 5" xfId="7053"/>
    <cellStyle name="Normal 9 7 5 2" xfId="7054"/>
    <cellStyle name="Normal 9 7 5 3" xfId="7055"/>
    <cellStyle name="Normal 9 7 5_CS Indicators" xfId="7056"/>
    <cellStyle name="Normal 9 7 6" xfId="7057"/>
    <cellStyle name="Normal 9 7 7" xfId="7058"/>
    <cellStyle name="Normal 9 7_CS Indicators" xfId="7059"/>
    <cellStyle name="Normal 9 8" xfId="7060"/>
    <cellStyle name="Normal 9 8 2" xfId="7061"/>
    <cellStyle name="Normal 9 8 2 2" xfId="7062"/>
    <cellStyle name="Normal 9 8 2 2 2" xfId="7063"/>
    <cellStyle name="Normal 9 8 2 2 2 2" xfId="7064"/>
    <cellStyle name="Normal 9 8 2 2 2 3" xfId="7065"/>
    <cellStyle name="Normal 9 8 2 2 2_CS Indicators" xfId="7066"/>
    <cellStyle name="Normal 9 8 2 2 3" xfId="7067"/>
    <cellStyle name="Normal 9 8 2 2 4" xfId="7068"/>
    <cellStyle name="Normal 9 8 2 2_CS Indicators" xfId="7069"/>
    <cellStyle name="Normal 9 8 2 3" xfId="7070"/>
    <cellStyle name="Normal 9 8 2 3 2" xfId="7071"/>
    <cellStyle name="Normal 9 8 2 3 3" xfId="7072"/>
    <cellStyle name="Normal 9 8 2 3_CS Indicators" xfId="7073"/>
    <cellStyle name="Normal 9 8 2 4" xfId="7074"/>
    <cellStyle name="Normal 9 8 2 5" xfId="7075"/>
    <cellStyle name="Normal 9 8 2_CS Indicators" xfId="7076"/>
    <cellStyle name="Normal 9 8 3" xfId="7077"/>
    <cellStyle name="Normal 9 8 3 2" xfId="7078"/>
    <cellStyle name="Normal 9 8 3 2 2" xfId="7079"/>
    <cellStyle name="Normal 9 8 3 2 3" xfId="7080"/>
    <cellStyle name="Normal 9 8 3 2_CS Indicators" xfId="7081"/>
    <cellStyle name="Normal 9 8 3 3" xfId="7082"/>
    <cellStyle name="Normal 9 8 3 4" xfId="7083"/>
    <cellStyle name="Normal 9 8 3_CS Indicators" xfId="7084"/>
    <cellStyle name="Normal 9 8 4" xfId="7085"/>
    <cellStyle name="Normal 9 8 4 2" xfId="7086"/>
    <cellStyle name="Normal 9 8 4 3" xfId="7087"/>
    <cellStyle name="Normal 9 8 4_CS Indicators" xfId="7088"/>
    <cellStyle name="Normal 9 8 5" xfId="7089"/>
    <cellStyle name="Normal 9 8 6" xfId="7090"/>
    <cellStyle name="Normal 9 8_CS Indicators" xfId="7091"/>
    <cellStyle name="Normal 9 9" xfId="7092"/>
    <cellStyle name="Normal 9 9 2" xfId="7093"/>
    <cellStyle name="Normal 9 9 2 2" xfId="7094"/>
    <cellStyle name="Normal 9 9 2 2 2" xfId="7095"/>
    <cellStyle name="Normal 9 9 2 2 3" xfId="7096"/>
    <cellStyle name="Normal 9 9 2 2_CS Indicators" xfId="7097"/>
    <cellStyle name="Normal 9 9 2 3" xfId="7098"/>
    <cellStyle name="Normal 9 9 2 4" xfId="7099"/>
    <cellStyle name="Normal 9 9 2_CS Indicators" xfId="7100"/>
    <cellStyle name="Normal 9 9 3" xfId="7101"/>
    <cellStyle name="Normal 9 9 3 2" xfId="7102"/>
    <cellStyle name="Normal 9 9 3 3" xfId="7103"/>
    <cellStyle name="Normal 9 9 3_CS Indicators" xfId="7104"/>
    <cellStyle name="Normal 9 9 4" xfId="7105"/>
    <cellStyle name="Normal 9 9 5" xfId="7106"/>
    <cellStyle name="Normal 9 9_CS Indicators" xfId="7107"/>
    <cellStyle name="Normal 9_CS Indicators" xfId="7108"/>
    <cellStyle name="Normal 90" xfId="7109"/>
    <cellStyle name="Normal 91" xfId="7110"/>
    <cellStyle name="Normal 92" xfId="7111"/>
    <cellStyle name="Normal 93" xfId="7112"/>
    <cellStyle name="Normal 94" xfId="7113"/>
    <cellStyle name="Normal 95" xfId="7114"/>
    <cellStyle name="Normal 96" xfId="7115"/>
    <cellStyle name="Normal 97" xfId="7116"/>
    <cellStyle name="Normal 98" xfId="7117"/>
    <cellStyle name="Normal 99" xfId="7118"/>
    <cellStyle name="Normal_2008 Customer Forecast" xfId="7800"/>
    <cellStyle name="Normal_Customer Forecast" xfId="7801"/>
    <cellStyle name="Normal_LATE PAYMENT CHARGES_REVENUE FORECAST_JULY 2010 - JUNE 2011_FINAL_08_24_2011 " xfId="4"/>
    <cellStyle name="Normal_Sheet1 2" xfId="7"/>
    <cellStyle name="Note 10" xfId="7119"/>
    <cellStyle name="Note 10 2" xfId="7120"/>
    <cellStyle name="Note 11" xfId="7121"/>
    <cellStyle name="Note 11 2" xfId="7122"/>
    <cellStyle name="Note 12" xfId="7123"/>
    <cellStyle name="Note 12 2" xfId="7124"/>
    <cellStyle name="Note 12 3" xfId="7125"/>
    <cellStyle name="Note 12_CS Indicators" xfId="7126"/>
    <cellStyle name="Note 13" xfId="7127"/>
    <cellStyle name="Note 13 2" xfId="7128"/>
    <cellStyle name="Note 14" xfId="7129"/>
    <cellStyle name="Note 15" xfId="7775"/>
    <cellStyle name="Note 16" xfId="7776"/>
    <cellStyle name="Note 17" xfId="7811"/>
    <cellStyle name="Note 18" xfId="7812"/>
    <cellStyle name="Note 2" xfId="76"/>
    <cellStyle name="Note 2 2" xfId="242"/>
    <cellStyle name="Note 2 2 2" xfId="7130"/>
    <cellStyle name="Note 2 2_CS Indicators" xfId="7131"/>
    <cellStyle name="Note 2 3" xfId="7132"/>
    <cellStyle name="Note 2 4" xfId="7133"/>
    <cellStyle name="Note 2 4 2" xfId="7134"/>
    <cellStyle name="Note 2_CS Indicators" xfId="7135"/>
    <cellStyle name="Note 3" xfId="199"/>
    <cellStyle name="Note 3 2" xfId="7136"/>
    <cellStyle name="Note 3 2 2" xfId="7137"/>
    <cellStyle name="Note 3 2 3" xfId="7138"/>
    <cellStyle name="Note 3 2_CS Indicators" xfId="7139"/>
    <cellStyle name="Note 3 3" xfId="7140"/>
    <cellStyle name="Note 3 3 2" xfId="7141"/>
    <cellStyle name="Note 3 3 3" xfId="7142"/>
    <cellStyle name="Note 3 3_CS Indicators" xfId="7143"/>
    <cellStyle name="Note 3 4" xfId="7144"/>
    <cellStyle name="Note 3 5" xfId="7145"/>
    <cellStyle name="Note 3 6" xfId="7146"/>
    <cellStyle name="Note 3_CS Indicators" xfId="7147"/>
    <cellStyle name="Note 4" xfId="7148"/>
    <cellStyle name="Note 5" xfId="7149"/>
    <cellStyle name="Note 5 2" xfId="7150"/>
    <cellStyle name="Note 6" xfId="7151"/>
    <cellStyle name="Note 6 2" xfId="7152"/>
    <cellStyle name="Note 7" xfId="7153"/>
    <cellStyle name="Note 7 2" xfId="7154"/>
    <cellStyle name="Note 8" xfId="7155"/>
    <cellStyle name="Note 8 2" xfId="7156"/>
    <cellStyle name="Note 9" xfId="7157"/>
    <cellStyle name="Note 9 2" xfId="7158"/>
    <cellStyle name="Outlined" xfId="7159"/>
    <cellStyle name="Output 10" xfId="7160"/>
    <cellStyle name="Output 10 2" xfId="7161"/>
    <cellStyle name="Output 11" xfId="7162"/>
    <cellStyle name="Output 11 2" xfId="7163"/>
    <cellStyle name="Output 12" xfId="7164"/>
    <cellStyle name="Output 12 2" xfId="7165"/>
    <cellStyle name="Output 13" xfId="7166"/>
    <cellStyle name="Output 2" xfId="77"/>
    <cellStyle name="Output 2 2" xfId="243"/>
    <cellStyle name="Output 2 3" xfId="7167"/>
    <cellStyle name="Output 2 4" xfId="7168"/>
    <cellStyle name="Output 2 4 2" xfId="7169"/>
    <cellStyle name="Output 2_CS Indicators" xfId="7170"/>
    <cellStyle name="Output 3" xfId="198"/>
    <cellStyle name="Output 3 2" xfId="7171"/>
    <cellStyle name="Output 3 2 2" xfId="7172"/>
    <cellStyle name="Output 3 3" xfId="7173"/>
    <cellStyle name="Output 3 4" xfId="7174"/>
    <cellStyle name="Output 3 5" xfId="7175"/>
    <cellStyle name="Output 3 5 2" xfId="7176"/>
    <cellStyle name="Output 3_CS Indicators" xfId="7177"/>
    <cellStyle name="Output 4" xfId="7178"/>
    <cellStyle name="Output 5" xfId="7179"/>
    <cellStyle name="Output 5 2" xfId="7180"/>
    <cellStyle name="Output 6" xfId="7181"/>
    <cellStyle name="Output 6 2" xfId="7182"/>
    <cellStyle name="Output 7" xfId="7183"/>
    <cellStyle name="Output 7 2" xfId="7184"/>
    <cellStyle name="Output 8" xfId="7185"/>
    <cellStyle name="Output 8 2" xfId="7186"/>
    <cellStyle name="Output 9" xfId="7187"/>
    <cellStyle name="Output 9 2" xfId="7188"/>
    <cellStyle name="Page Title" xfId="7189"/>
    <cellStyle name="Percent" xfId="2" builtinId="5"/>
    <cellStyle name="Percent [0]" xfId="7190"/>
    <cellStyle name="Percent [0] 2" xfId="7191"/>
    <cellStyle name="Percent [0] 3" xfId="7192"/>
    <cellStyle name="Percent [0]_AMI Operations 2" xfId="7193"/>
    <cellStyle name="Percent [1]" xfId="7194"/>
    <cellStyle name="Percent [1] 2" xfId="7195"/>
    <cellStyle name="Percent [1] 3" xfId="7196"/>
    <cellStyle name="Percent [1]_CS Indicators" xfId="7197"/>
    <cellStyle name="Percent [2]" xfId="7198"/>
    <cellStyle name="Percent [2] 2" xfId="7199"/>
    <cellStyle name="Percent [2] 3" xfId="7200"/>
    <cellStyle name="Percent [2] 4" xfId="7201"/>
    <cellStyle name="Percent [2]_AMI Operations 2" xfId="7202"/>
    <cellStyle name="Percent 10" xfId="7203"/>
    <cellStyle name="Percent 10 2" xfId="7204"/>
    <cellStyle name="Percent 10 3" xfId="7205"/>
    <cellStyle name="Percent 10 4" xfId="7206"/>
    <cellStyle name="Percent 10_CS Indicators" xfId="7207"/>
    <cellStyle name="Percent 11" xfId="7208"/>
    <cellStyle name="Percent 11 2" xfId="7209"/>
    <cellStyle name="Percent 11 3" xfId="7210"/>
    <cellStyle name="Percent 11_CS Indicators" xfId="7211"/>
    <cellStyle name="Percent 12" xfId="7212"/>
    <cellStyle name="Percent 12 2" xfId="7213"/>
    <cellStyle name="Percent 12 3" xfId="7214"/>
    <cellStyle name="Percent 12_CS Indicators" xfId="7215"/>
    <cellStyle name="Percent 13" xfId="7216"/>
    <cellStyle name="Percent 14" xfId="7217"/>
    <cellStyle name="Percent 15" xfId="7218"/>
    <cellStyle name="Percent 16" xfId="7219"/>
    <cellStyle name="Percent 17" xfId="7220"/>
    <cellStyle name="Percent 17 2" xfId="7221"/>
    <cellStyle name="Percent 17_CS Indicators" xfId="7222"/>
    <cellStyle name="Percent 18" xfId="7223"/>
    <cellStyle name="Percent 19" xfId="7224"/>
    <cellStyle name="Percent 2" xfId="5"/>
    <cellStyle name="Percent 2 2" xfId="7225"/>
    <cellStyle name="Percent 2_CS Indicators" xfId="7226"/>
    <cellStyle name="Percent 20" xfId="7227"/>
    <cellStyle name="Percent 21" xfId="7228"/>
    <cellStyle name="Percent 22" xfId="7229"/>
    <cellStyle name="Percent 23" xfId="7230"/>
    <cellStyle name="Percent 24" xfId="7231"/>
    <cellStyle name="Percent 25" xfId="7232"/>
    <cellStyle name="Percent 26" xfId="7233"/>
    <cellStyle name="Percent 26 2" xfId="7234"/>
    <cellStyle name="Percent 26 2 2" xfId="7235"/>
    <cellStyle name="Percent 26 2 2 2" xfId="7236"/>
    <cellStyle name="Percent 26 2 2 2 2" xfId="7237"/>
    <cellStyle name="Percent 26 2 2 2 3" xfId="7238"/>
    <cellStyle name="Percent 26 2 2 2_CS Indicators" xfId="7239"/>
    <cellStyle name="Percent 26 2 2 3" xfId="7240"/>
    <cellStyle name="Percent 26 2 2 4" xfId="7241"/>
    <cellStyle name="Percent 26 2 2_CS Indicators" xfId="7242"/>
    <cellStyle name="Percent 26 2 3" xfId="7243"/>
    <cellStyle name="Percent 26 2 3 2" xfId="7244"/>
    <cellStyle name="Percent 26 2 3 3" xfId="7245"/>
    <cellStyle name="Percent 26 2 3_CS Indicators" xfId="7246"/>
    <cellStyle name="Percent 26 2 4" xfId="7247"/>
    <cellStyle name="Percent 26 2 5" xfId="7248"/>
    <cellStyle name="Percent 26 2_CS Indicators" xfId="7249"/>
    <cellStyle name="Percent 26 3" xfId="7250"/>
    <cellStyle name="Percent 26 3 2" xfId="7251"/>
    <cellStyle name="Percent 26 3 2 2" xfId="7252"/>
    <cellStyle name="Percent 26 3 2 3" xfId="7253"/>
    <cellStyle name="Percent 26 3 2_CS Indicators" xfId="7254"/>
    <cellStyle name="Percent 26 3 3" xfId="7255"/>
    <cellStyle name="Percent 26 3 4" xfId="7256"/>
    <cellStyle name="Percent 26 3_CS Indicators" xfId="7257"/>
    <cellStyle name="Percent 26 4" xfId="7258"/>
    <cellStyle name="Percent 26 4 2" xfId="7259"/>
    <cellStyle name="Percent 26 4 3" xfId="7260"/>
    <cellStyle name="Percent 26 4_CS Indicators" xfId="7261"/>
    <cellStyle name="Percent 26 5" xfId="7262"/>
    <cellStyle name="Percent 26 6" xfId="7263"/>
    <cellStyle name="Percent 26_CS Indicators" xfId="7264"/>
    <cellStyle name="Percent 27" xfId="7265"/>
    <cellStyle name="Percent 27 2" xfId="7266"/>
    <cellStyle name="Percent 27 2 2" xfId="7267"/>
    <cellStyle name="Percent 27 2 2 2" xfId="7268"/>
    <cellStyle name="Percent 27 2 2 2 2" xfId="7269"/>
    <cellStyle name="Percent 27 2 2 2 3" xfId="7270"/>
    <cellStyle name="Percent 27 2 2 2_CS Indicators" xfId="7271"/>
    <cellStyle name="Percent 27 2 2 3" xfId="7272"/>
    <cellStyle name="Percent 27 2 2 4" xfId="7273"/>
    <cellStyle name="Percent 27 2 2_CS Indicators" xfId="7274"/>
    <cellStyle name="Percent 27 2 3" xfId="7275"/>
    <cellStyle name="Percent 27 2 3 2" xfId="7276"/>
    <cellStyle name="Percent 27 2 3 3" xfId="7277"/>
    <cellStyle name="Percent 27 2 3_CS Indicators" xfId="7278"/>
    <cellStyle name="Percent 27 2 4" xfId="7279"/>
    <cellStyle name="Percent 27 2 5" xfId="7280"/>
    <cellStyle name="Percent 27 2_CS Indicators" xfId="7281"/>
    <cellStyle name="Percent 27 3" xfId="7282"/>
    <cellStyle name="Percent 27 3 2" xfId="7283"/>
    <cellStyle name="Percent 27 3 2 2" xfId="7284"/>
    <cellStyle name="Percent 27 3 2 3" xfId="7285"/>
    <cellStyle name="Percent 27 3 2_CS Indicators" xfId="7286"/>
    <cellStyle name="Percent 27 3 3" xfId="7287"/>
    <cellStyle name="Percent 27 3 4" xfId="7288"/>
    <cellStyle name="Percent 27 3_CS Indicators" xfId="7289"/>
    <cellStyle name="Percent 27 4" xfId="7290"/>
    <cellStyle name="Percent 27 4 2" xfId="7291"/>
    <cellStyle name="Percent 27 4 3" xfId="7292"/>
    <cellStyle name="Percent 27 4_CS Indicators" xfId="7293"/>
    <cellStyle name="Percent 27 5" xfId="7294"/>
    <cellStyle name="Percent 27 6" xfId="7295"/>
    <cellStyle name="Percent 27_CS Indicators" xfId="7296"/>
    <cellStyle name="Percent 28" xfId="7297"/>
    <cellStyle name="Percent 29" xfId="7298"/>
    <cellStyle name="Percent 3" xfId="78"/>
    <cellStyle name="Percent 3 2" xfId="9"/>
    <cellStyle name="Percent 3 2 2" xfId="7299"/>
    <cellStyle name="Percent 3 2_CS Indicators" xfId="7300"/>
    <cellStyle name="Percent 3 3" xfId="7301"/>
    <cellStyle name="Percent 3 4" xfId="7302"/>
    <cellStyle name="Percent 3_CS Indicators" xfId="7303"/>
    <cellStyle name="Percent 30" xfId="7304"/>
    <cellStyle name="Percent 31" xfId="7305"/>
    <cellStyle name="Percent 32" xfId="7306"/>
    <cellStyle name="Percent 33" xfId="7307"/>
    <cellStyle name="Percent 34" xfId="7308"/>
    <cellStyle name="Percent 35" xfId="7309"/>
    <cellStyle name="Percent 36" xfId="7310"/>
    <cellStyle name="Percent 37" xfId="7311"/>
    <cellStyle name="Percent 38" xfId="7312"/>
    <cellStyle name="Percent 39" xfId="7313"/>
    <cellStyle name="Percent 4" xfId="79"/>
    <cellStyle name="Percent 4 2" xfId="245"/>
    <cellStyle name="Percent 4 2 2" xfId="7314"/>
    <cellStyle name="Percent 4 2_CS Indicators" xfId="7315"/>
    <cellStyle name="Percent 4 3" xfId="7316"/>
    <cellStyle name="Percent 4 4" xfId="7317"/>
    <cellStyle name="Percent 4_CS Indicators" xfId="7318"/>
    <cellStyle name="Percent 40" xfId="7319"/>
    <cellStyle name="Percent 41" xfId="7320"/>
    <cellStyle name="Percent 42" xfId="7321"/>
    <cellStyle name="Percent 43" xfId="7322"/>
    <cellStyle name="Percent 43 2" xfId="7323"/>
    <cellStyle name="Percent 44" xfId="7324"/>
    <cellStyle name="Percent 44 2" xfId="7325"/>
    <cellStyle name="Percent 45" xfId="7326"/>
    <cellStyle name="Percent 45 2" xfId="7327"/>
    <cellStyle name="Percent 46" xfId="7328"/>
    <cellStyle name="Percent 46 2" xfId="7329"/>
    <cellStyle name="Percent 47" xfId="7330"/>
    <cellStyle name="Percent 47 2" xfId="7331"/>
    <cellStyle name="Percent 47 3" xfId="7332"/>
    <cellStyle name="Percent 48" xfId="7333"/>
    <cellStyle name="Percent 48 2" xfId="7334"/>
    <cellStyle name="Percent 48 3" xfId="7335"/>
    <cellStyle name="Percent 49" xfId="7336"/>
    <cellStyle name="Percent 5" xfId="80"/>
    <cellStyle name="Percent 5 2" xfId="246"/>
    <cellStyle name="Percent 5 2 2" xfId="7337"/>
    <cellStyle name="Percent 5 2_CS Indicators" xfId="7338"/>
    <cellStyle name="Percent 5 3" xfId="7339"/>
    <cellStyle name="Percent 5 4" xfId="7340"/>
    <cellStyle name="Percent 5_CS Indicators" xfId="7341"/>
    <cellStyle name="Percent 50" xfId="7342"/>
    <cellStyle name="Percent 51" xfId="7343"/>
    <cellStyle name="Percent 52" xfId="7344"/>
    <cellStyle name="Percent 53" xfId="7790"/>
    <cellStyle name="Percent 6" xfId="81"/>
    <cellStyle name="Percent 6 2" xfId="7345"/>
    <cellStyle name="Percent 6 3" xfId="7346"/>
    <cellStyle name="Percent 6_CS Indicators" xfId="7347"/>
    <cellStyle name="Percent 7" xfId="82"/>
    <cellStyle name="Percent 7 2" xfId="7348"/>
    <cellStyle name="Percent 7 3" xfId="7349"/>
    <cellStyle name="Percent 7_CS Indicators" xfId="7350"/>
    <cellStyle name="Percent 8" xfId="83"/>
    <cellStyle name="Percent 8 2" xfId="7351"/>
    <cellStyle name="Percent 8 3" xfId="7352"/>
    <cellStyle name="Percent 8_CS Indicators" xfId="7353"/>
    <cellStyle name="Percent 9" xfId="84"/>
    <cellStyle name="Percent 9 2" xfId="7354"/>
    <cellStyle name="Percent 9 3" xfId="7355"/>
    <cellStyle name="Percent 9_CS Indicators" xfId="7356"/>
    <cellStyle name="Power Price" xfId="7357"/>
    <cellStyle name="Power Price 2" xfId="7358"/>
    <cellStyle name="Power Price 3" xfId="7359"/>
    <cellStyle name="Power Price_AMI Operations 2" xfId="7360"/>
    <cellStyle name="Present Value" xfId="7361"/>
    <cellStyle name="Present Value 2" xfId="7362"/>
    <cellStyle name="Present Value 3" xfId="7363"/>
    <cellStyle name="Present Value_AMI Operations 2" xfId="7364"/>
    <cellStyle name="SAPBEXaggData" xfId="85"/>
    <cellStyle name="SAPBEXaggData 2" xfId="248"/>
    <cellStyle name="SAPBEXaggData 2 2" xfId="7365"/>
    <cellStyle name="SAPBEXaggData 2_CS Indicators" xfId="7366"/>
    <cellStyle name="SAPBEXaggData 3" xfId="249"/>
    <cellStyle name="SAPBEXaggData 4" xfId="247"/>
    <cellStyle name="SAPBEXaggData_1st Quarter 2012 Review" xfId="7367"/>
    <cellStyle name="SAPBEXaggDataEmph" xfId="86"/>
    <cellStyle name="SAPBEXaggDataEmph 2" xfId="251"/>
    <cellStyle name="SAPBEXaggDataEmph 2 2" xfId="7368"/>
    <cellStyle name="SAPBEXaggDataEmph 2_CS Indicators" xfId="7369"/>
    <cellStyle name="SAPBEXaggDataEmph 3" xfId="250"/>
    <cellStyle name="SAPBEXaggDataEmph 4" xfId="7370"/>
    <cellStyle name="SAPBEXaggDataEmph 4 2" xfId="7371"/>
    <cellStyle name="SAPBEXaggDataEmph_1st Quarter 2012 Review" xfId="7372"/>
    <cellStyle name="SAPBEXaggItem" xfId="87"/>
    <cellStyle name="SAPBEXaggItem 2" xfId="253"/>
    <cellStyle name="SAPBEXaggItem 2 2" xfId="7373"/>
    <cellStyle name="SAPBEXaggItem 2_CS Indicators" xfId="7374"/>
    <cellStyle name="SAPBEXaggItem 3" xfId="254"/>
    <cellStyle name="SAPBEXaggItem 4" xfId="252"/>
    <cellStyle name="SAPBEXaggItem 4 2" xfId="7375"/>
    <cellStyle name="SAPBEXaggItem_1st Quarter 2012 Review" xfId="7376"/>
    <cellStyle name="SAPBEXaggItemX" xfId="88"/>
    <cellStyle name="SAPBEXaggItemX 2" xfId="256"/>
    <cellStyle name="SAPBEXaggItemX 2 2" xfId="7377"/>
    <cellStyle name="SAPBEXaggItemX 2_CS Indicators" xfId="7378"/>
    <cellStyle name="SAPBEXaggItemX 3" xfId="255"/>
    <cellStyle name="SAPBEXaggItemX 4" xfId="7379"/>
    <cellStyle name="SAPBEXaggItemX 4 2" xfId="7380"/>
    <cellStyle name="SAPBEXaggItemX_1st Quarter 2012 Review" xfId="7381"/>
    <cellStyle name="SAPBEXchaText" xfId="89"/>
    <cellStyle name="SAPBEXchaText 2" xfId="141"/>
    <cellStyle name="SAPBEXchaText 2 2" xfId="257"/>
    <cellStyle name="SAPBEXchaText 2_CS Indicators" xfId="7382"/>
    <cellStyle name="SAPBEXchaText 3" xfId="258"/>
    <cellStyle name="SAPBEXchaText 3 2" xfId="7383"/>
    <cellStyle name="SAPBEXchaText 4" xfId="7384"/>
    <cellStyle name="SAPBEXchaText 5" xfId="7385"/>
    <cellStyle name="SAPBEXchaText_1st Quarter 2012 Review" xfId="7386"/>
    <cellStyle name="SAPBEXexcBad7" xfId="90"/>
    <cellStyle name="SAPBEXexcBad7 2" xfId="260"/>
    <cellStyle name="SAPBEXexcBad7 2 2" xfId="7387"/>
    <cellStyle name="SAPBEXexcBad7 2_CS Indicators" xfId="7388"/>
    <cellStyle name="SAPBEXexcBad7 3" xfId="261"/>
    <cellStyle name="SAPBEXexcBad7 4" xfId="259"/>
    <cellStyle name="SAPBEXexcBad7_1st Quarter 2012 Review" xfId="7389"/>
    <cellStyle name="SAPBEXexcBad8" xfId="91"/>
    <cellStyle name="SAPBEXexcBad8 2" xfId="263"/>
    <cellStyle name="SAPBEXexcBad8 2 2" xfId="7390"/>
    <cellStyle name="SAPBEXexcBad8 2_CS Indicators" xfId="7391"/>
    <cellStyle name="SAPBEXexcBad8 3" xfId="264"/>
    <cellStyle name="SAPBEXexcBad8 4" xfId="262"/>
    <cellStyle name="SAPBEXexcBad8_1st Quarter 2012 Review" xfId="7392"/>
    <cellStyle name="SAPBEXexcBad9" xfId="92"/>
    <cellStyle name="SAPBEXexcBad9 2" xfId="266"/>
    <cellStyle name="SAPBEXexcBad9 2 2" xfId="7393"/>
    <cellStyle name="SAPBEXexcBad9 2_CS Indicators" xfId="7394"/>
    <cellStyle name="SAPBEXexcBad9 3" xfId="267"/>
    <cellStyle name="SAPBEXexcBad9 4" xfId="265"/>
    <cellStyle name="SAPBEXexcBad9_1st Quarter 2012 Review" xfId="7395"/>
    <cellStyle name="SAPBEXexcCritical4" xfId="93"/>
    <cellStyle name="SAPBEXexcCritical4 2" xfId="269"/>
    <cellStyle name="SAPBEXexcCritical4 2 2" xfId="7396"/>
    <cellStyle name="SAPBEXexcCritical4 2_CS Indicators" xfId="7397"/>
    <cellStyle name="SAPBEXexcCritical4 3" xfId="270"/>
    <cellStyle name="SAPBEXexcCritical4 4" xfId="268"/>
    <cellStyle name="SAPBEXexcCritical4_1st Quarter 2012 Review" xfId="7398"/>
    <cellStyle name="SAPBEXexcCritical5" xfId="94"/>
    <cellStyle name="SAPBEXexcCritical5 2" xfId="272"/>
    <cellStyle name="SAPBEXexcCritical5 2 2" xfId="7399"/>
    <cellStyle name="SAPBEXexcCritical5 2_CS Indicators" xfId="7400"/>
    <cellStyle name="SAPBEXexcCritical5 3" xfId="273"/>
    <cellStyle name="SAPBEXexcCritical5 4" xfId="271"/>
    <cellStyle name="SAPBEXexcCritical5_1st Quarter 2012 Review" xfId="7401"/>
    <cellStyle name="SAPBEXexcCritical6" xfId="95"/>
    <cellStyle name="SAPBEXexcCritical6 2" xfId="275"/>
    <cellStyle name="SAPBEXexcCritical6 2 2" xfId="7402"/>
    <cellStyle name="SAPBEXexcCritical6 2_CS Indicators" xfId="7403"/>
    <cellStyle name="SAPBEXexcCritical6 3" xfId="276"/>
    <cellStyle name="SAPBEXexcCritical6 4" xfId="274"/>
    <cellStyle name="SAPBEXexcCritical6_1st Quarter 2012 Review" xfId="7404"/>
    <cellStyle name="SAPBEXexcGood1" xfId="96"/>
    <cellStyle name="SAPBEXexcGood1 2" xfId="278"/>
    <cellStyle name="SAPBEXexcGood1 2 2" xfId="7405"/>
    <cellStyle name="SAPBEXexcGood1 2_CS Indicators" xfId="7406"/>
    <cellStyle name="SAPBEXexcGood1 3" xfId="279"/>
    <cellStyle name="SAPBEXexcGood1 4" xfId="277"/>
    <cellStyle name="SAPBEXexcGood1_1st Quarter 2012 Review" xfId="7407"/>
    <cellStyle name="SAPBEXexcGood2" xfId="97"/>
    <cellStyle name="SAPBEXexcGood2 2" xfId="281"/>
    <cellStyle name="SAPBEXexcGood2 2 2" xfId="7408"/>
    <cellStyle name="SAPBEXexcGood2 2_CS Indicators" xfId="7409"/>
    <cellStyle name="SAPBEXexcGood2 3" xfId="282"/>
    <cellStyle name="SAPBEXexcGood2 4" xfId="280"/>
    <cellStyle name="SAPBEXexcGood2_1st Quarter 2012 Review" xfId="7410"/>
    <cellStyle name="SAPBEXexcGood3" xfId="98"/>
    <cellStyle name="SAPBEXexcGood3 2" xfId="284"/>
    <cellStyle name="SAPBEXexcGood3 2 2" xfId="7411"/>
    <cellStyle name="SAPBEXexcGood3 2_CS Indicators" xfId="7412"/>
    <cellStyle name="SAPBEXexcGood3 3" xfId="285"/>
    <cellStyle name="SAPBEXexcGood3 4" xfId="283"/>
    <cellStyle name="SAPBEXexcGood3_1st Quarter 2012 Review" xfId="7413"/>
    <cellStyle name="SAPBEXfilterDrill" xfId="99"/>
    <cellStyle name="SAPBEXfilterDrill 2" xfId="287"/>
    <cellStyle name="SAPBEXfilterDrill 2 2" xfId="7414"/>
    <cellStyle name="SAPBEXfilterDrill 2_CS Indicators" xfId="7415"/>
    <cellStyle name="SAPBEXfilterDrill 3" xfId="288"/>
    <cellStyle name="SAPBEXfilterDrill 4" xfId="286"/>
    <cellStyle name="SAPBEXfilterDrill_1st Quarter 2012 Review" xfId="7416"/>
    <cellStyle name="SAPBEXfilterItem" xfId="100"/>
    <cellStyle name="SAPBEXfilterItem 2" xfId="290"/>
    <cellStyle name="SAPBEXfilterItem 2 2" xfId="7417"/>
    <cellStyle name="SAPBEXfilterItem 2_CS Indicators" xfId="7418"/>
    <cellStyle name="SAPBEXfilterItem 3" xfId="289"/>
    <cellStyle name="SAPBEXfilterItem_1st Quarter 2012 Review" xfId="7419"/>
    <cellStyle name="SAPBEXfilterText" xfId="101"/>
    <cellStyle name="SAPBEXfilterText 2" xfId="292"/>
    <cellStyle name="SAPBEXfilterText 2 2" xfId="7420"/>
    <cellStyle name="SAPBEXfilterText 2_CS Indicators" xfId="7421"/>
    <cellStyle name="SAPBEXfilterText 3" xfId="291"/>
    <cellStyle name="SAPBEXfilterText 4" xfId="7422"/>
    <cellStyle name="SAPBEXfilterText_1st Quarter 2012 Review" xfId="7423"/>
    <cellStyle name="SAPBEXformats" xfId="102"/>
    <cellStyle name="SAPBEXformats 2" xfId="294"/>
    <cellStyle name="SAPBEXformats 2 2" xfId="7424"/>
    <cellStyle name="SAPBEXformats 2_CS Indicators" xfId="7425"/>
    <cellStyle name="SAPBEXformats 3" xfId="295"/>
    <cellStyle name="SAPBEXformats 4" xfId="293"/>
    <cellStyle name="SAPBEXformats_1st Quarter 2012 Review" xfId="7426"/>
    <cellStyle name="SAPBEXheaderItem" xfId="103"/>
    <cellStyle name="SAPBEXheaderItem 2" xfId="104"/>
    <cellStyle name="SAPBEXheaderItem 2 2" xfId="7427"/>
    <cellStyle name="SAPBEXheaderItem 2 3" xfId="7428"/>
    <cellStyle name="SAPBEXheaderItem 2_CS Indicators" xfId="7429"/>
    <cellStyle name="SAPBEXheaderItem 3" xfId="298"/>
    <cellStyle name="SAPBEXheaderItem 4" xfId="296"/>
    <cellStyle name="SAPBEXheaderItem 5" xfId="7802"/>
    <cellStyle name="SAPBEXheaderItem 6" xfId="7803"/>
    <cellStyle name="SAPBEXheaderItem 7" xfId="7804"/>
    <cellStyle name="SAPBEXheaderItem 8" xfId="7805"/>
    <cellStyle name="SAPBEXheaderItem_03 2012 CS MOPR Report" xfId="7430"/>
    <cellStyle name="SAPBEXheaderText" xfId="105"/>
    <cellStyle name="SAPBEXheaderText 2" xfId="106"/>
    <cellStyle name="SAPBEXheaderText 2 2" xfId="7431"/>
    <cellStyle name="SAPBEXheaderText 2 3" xfId="7432"/>
    <cellStyle name="SAPBEXheaderText 2_CS Indicators" xfId="7433"/>
    <cellStyle name="SAPBEXheaderText 3" xfId="300"/>
    <cellStyle name="SAPBEXheaderText 4" xfId="299"/>
    <cellStyle name="SAPBEXheaderText 5" xfId="7806"/>
    <cellStyle name="SAPBEXheaderText 6" xfId="7807"/>
    <cellStyle name="SAPBEXheaderText 7" xfId="7808"/>
    <cellStyle name="SAPBEXheaderText 8" xfId="7809"/>
    <cellStyle name="SAPBEXheaderText_03 2012 CS MOPR Report" xfId="7434"/>
    <cellStyle name="SAPBEXHLevel0" xfId="107"/>
    <cellStyle name="SAPBEXHLevel0 2" xfId="147"/>
    <cellStyle name="SAPBEXHLevel0 2 2" xfId="301"/>
    <cellStyle name="SAPBEXHLevel0 2_CS Indicators" xfId="7435"/>
    <cellStyle name="SAPBEXHLevel0 3" xfId="302"/>
    <cellStyle name="SAPBEXHLevel0 3 2" xfId="7436"/>
    <cellStyle name="SAPBEXHLevel0 3 2 2" xfId="7437"/>
    <cellStyle name="SAPBEXHLevel0 4" xfId="7438"/>
    <cellStyle name="SAPBEXHLevel0 4 2" xfId="7439"/>
    <cellStyle name="SAPBEXHLevel0 4 2 2" xfId="7440"/>
    <cellStyle name="SAPBEXHLevel0 4 3" xfId="7441"/>
    <cellStyle name="SAPBEXHLevel0 4_CS Indicators" xfId="7442"/>
    <cellStyle name="SAPBEXHLevel0 5" xfId="7443"/>
    <cellStyle name="SAPBEXHLevel0 5 2" xfId="7444"/>
    <cellStyle name="SAPBEXHLevel0_1st Quarter 2012 Review" xfId="7445"/>
    <cellStyle name="SAPBEXHLevel0X" xfId="108"/>
    <cellStyle name="SAPBEXHLevel0X 10" xfId="7446"/>
    <cellStyle name="SAPBEXHLevel0X 2" xfId="109"/>
    <cellStyle name="SAPBEXHLevel0X 2 2" xfId="7447"/>
    <cellStyle name="SAPBEXHLevel0X 2 3" xfId="7448"/>
    <cellStyle name="SAPBEXHLevel0X 2_CS Indicators" xfId="7449"/>
    <cellStyle name="SAPBEXHLevel0X 3" xfId="303"/>
    <cellStyle name="SAPBEXHLevel0X 4" xfId="7450"/>
    <cellStyle name="SAPBEXHLevel0X 4 2" xfId="7451"/>
    <cellStyle name="SAPBEXHLevel0X 4 2 2" xfId="7452"/>
    <cellStyle name="SAPBEXHLevel0X 4_CS Indicators" xfId="7453"/>
    <cellStyle name="SAPBEXHLevel0X 5" xfId="7454"/>
    <cellStyle name="SAPBEXHLevel0X 5 2" xfId="7455"/>
    <cellStyle name="SAPBEXHLevel0X 5_1st Quarter 2012 Review" xfId="7456"/>
    <cellStyle name="SAPBEXHLevel0X 6" xfId="7457"/>
    <cellStyle name="SAPBEXHLevel0X 6 2" xfId="7458"/>
    <cellStyle name="SAPBEXHLevel0X 6 2 2" xfId="7459"/>
    <cellStyle name="SAPBEXHLevel0X 6_CS Indicators" xfId="7460"/>
    <cellStyle name="SAPBEXHLevel0X 7" xfId="7461"/>
    <cellStyle name="SAPBEXHLevel0X 8" xfId="7462"/>
    <cellStyle name="SAPBEXHLevel0X 9" xfId="7463"/>
    <cellStyle name="SAPBEXHLevel0X_03 2012 SAP Data" xfId="7464"/>
    <cellStyle name="SAPBEXHLevel1" xfId="110"/>
    <cellStyle name="SAPBEXHLevel1 10" xfId="7465"/>
    <cellStyle name="SAPBEXHLevel1 2" xfId="111"/>
    <cellStyle name="SAPBEXHLevel1 2 2" xfId="7466"/>
    <cellStyle name="SAPBEXHLevel1 2 3" xfId="7467"/>
    <cellStyle name="SAPBEXHLevel1 2_CS Indicators" xfId="7468"/>
    <cellStyle name="SAPBEXHLevel1 3" xfId="146"/>
    <cellStyle name="SAPBEXHLevel1 3 2" xfId="7469"/>
    <cellStyle name="SAPBEXHLevel1 3 2 2" xfId="7470"/>
    <cellStyle name="SAPBEXHLevel1 3_CS Indicators" xfId="7471"/>
    <cellStyle name="SAPBEXHLevel1 4" xfId="7472"/>
    <cellStyle name="SAPBEXHLevel1 4 2" xfId="7473"/>
    <cellStyle name="SAPBEXHLevel1 4 2 2" xfId="7474"/>
    <cellStyle name="SAPBEXHLevel1 4_CS Indicators" xfId="7475"/>
    <cellStyle name="SAPBEXHLevel1 5" xfId="7476"/>
    <cellStyle name="SAPBEXHLevel1 5 2" xfId="7477"/>
    <cellStyle name="SAPBEXHLevel1 5_1st Quarter 2012 Review" xfId="7478"/>
    <cellStyle name="SAPBEXHLevel1 6" xfId="7479"/>
    <cellStyle name="SAPBEXHLevel1 6 2" xfId="7480"/>
    <cellStyle name="SAPBEXHLevel1 6 2 2" xfId="7481"/>
    <cellStyle name="SAPBEXHLevel1 6_CS Indicators" xfId="7482"/>
    <cellStyle name="SAPBEXHLevel1 7" xfId="7483"/>
    <cellStyle name="SAPBEXHLevel1 8" xfId="7484"/>
    <cellStyle name="SAPBEXHLevel1 9" xfId="7485"/>
    <cellStyle name="SAPBEXHLevel1_03 2012 SAP Data" xfId="7486"/>
    <cellStyle name="SAPBEXHLevel1X" xfId="112"/>
    <cellStyle name="SAPBEXHLevel1X 10" xfId="7487"/>
    <cellStyle name="SAPBEXHLevel1X 2" xfId="113"/>
    <cellStyle name="SAPBEXHLevel1X 2 2" xfId="7488"/>
    <cellStyle name="SAPBEXHLevel1X 2 3" xfId="7489"/>
    <cellStyle name="SAPBEXHLevel1X 2_CS Indicators" xfId="7490"/>
    <cellStyle name="SAPBEXHLevel1X 3" xfId="304"/>
    <cellStyle name="SAPBEXHLevel1X 4" xfId="7491"/>
    <cellStyle name="SAPBEXHLevel1X 4 2" xfId="7492"/>
    <cellStyle name="SAPBEXHLevel1X 4 2 2" xfId="7493"/>
    <cellStyle name="SAPBEXHLevel1X 4_CS Indicators" xfId="7494"/>
    <cellStyle name="SAPBEXHLevel1X 5" xfId="7495"/>
    <cellStyle name="SAPBEXHLevel1X 5 2" xfId="7496"/>
    <cellStyle name="SAPBEXHLevel1X 5_1st Quarter 2012 Review" xfId="7497"/>
    <cellStyle name="SAPBEXHLevel1X 6" xfId="7498"/>
    <cellStyle name="SAPBEXHLevel1X 6 2" xfId="7499"/>
    <cellStyle name="SAPBEXHLevel1X 6 2 2" xfId="7500"/>
    <cellStyle name="SAPBEXHLevel1X 6_CS Indicators" xfId="7501"/>
    <cellStyle name="SAPBEXHLevel1X 7" xfId="7502"/>
    <cellStyle name="SAPBEXHLevel1X 8" xfId="7503"/>
    <cellStyle name="SAPBEXHLevel1X 9" xfId="7504"/>
    <cellStyle name="SAPBEXHLevel1X_03 2012 SAP Data" xfId="7505"/>
    <cellStyle name="SAPBEXHLevel2" xfId="114"/>
    <cellStyle name="SAPBEXHLevel2 2" xfId="115"/>
    <cellStyle name="SAPBEXHLevel2 2 2" xfId="7506"/>
    <cellStyle name="SAPBEXHLevel2 2 3" xfId="7507"/>
    <cellStyle name="SAPBEXHLevel2 2_CS Indicators" xfId="7508"/>
    <cellStyle name="SAPBEXHLevel2 3" xfId="145"/>
    <cellStyle name="SAPBEXHLevel2 3 2" xfId="7509"/>
    <cellStyle name="SAPBEXHLevel2 3 2 2" xfId="7510"/>
    <cellStyle name="SAPBEXHLevel2 4" xfId="7511"/>
    <cellStyle name="SAPBEXHLevel2 4 2" xfId="7512"/>
    <cellStyle name="SAPBEXHLevel2 4 2 2" xfId="7513"/>
    <cellStyle name="SAPBEXHLevel2 4 3" xfId="7514"/>
    <cellStyle name="SAPBEXHLevel2 4_CS Indicators" xfId="7515"/>
    <cellStyle name="SAPBEXHLevel2_03 2012 SAP Data" xfId="7516"/>
    <cellStyle name="SAPBEXHLevel2X" xfId="116"/>
    <cellStyle name="SAPBEXHLevel2X 10" xfId="7517"/>
    <cellStyle name="SAPBEXHLevel2X 2" xfId="117"/>
    <cellStyle name="SAPBEXHLevel2X 2 2" xfId="7518"/>
    <cellStyle name="SAPBEXHLevel2X 2 3" xfId="7519"/>
    <cellStyle name="SAPBEXHLevel2X 2_CS Indicators" xfId="7520"/>
    <cellStyle name="SAPBEXHLevel2X 3" xfId="305"/>
    <cellStyle name="SAPBEXHLevel2X 4" xfId="7521"/>
    <cellStyle name="SAPBEXHLevel2X 4 2" xfId="7522"/>
    <cellStyle name="SAPBEXHLevel2X 4 2 2" xfId="7523"/>
    <cellStyle name="SAPBEXHLevel2X 4_CS Indicators" xfId="7524"/>
    <cellStyle name="SAPBEXHLevel2X 5" xfId="7525"/>
    <cellStyle name="SAPBEXHLevel2X 5 2" xfId="7526"/>
    <cellStyle name="SAPBEXHLevel2X 5_1st Quarter 2012 Review" xfId="7527"/>
    <cellStyle name="SAPBEXHLevel2X 6" xfId="7528"/>
    <cellStyle name="SAPBEXHLevel2X 6 2" xfId="7529"/>
    <cellStyle name="SAPBEXHLevel2X 6 2 2" xfId="7530"/>
    <cellStyle name="SAPBEXHLevel2X 6_CS Indicators" xfId="7531"/>
    <cellStyle name="SAPBEXHLevel2X 7" xfId="7532"/>
    <cellStyle name="SAPBEXHLevel2X 8" xfId="7533"/>
    <cellStyle name="SAPBEXHLevel2X 9" xfId="7534"/>
    <cellStyle name="SAPBEXHLevel2X_03 2012 SAP Data" xfId="7535"/>
    <cellStyle name="SAPBEXHLevel3" xfId="118"/>
    <cellStyle name="SAPBEXHLevel3 10" xfId="7536"/>
    <cellStyle name="SAPBEXHLevel3 2" xfId="119"/>
    <cellStyle name="SAPBEXHLevel3 2 2" xfId="7537"/>
    <cellStyle name="SAPBEXHLevel3 2 3" xfId="7538"/>
    <cellStyle name="SAPBEXHLevel3 2_CS Indicators" xfId="7539"/>
    <cellStyle name="SAPBEXHLevel3 3" xfId="143"/>
    <cellStyle name="SAPBEXHLevel3 3 2" xfId="7540"/>
    <cellStyle name="SAPBEXHLevel3 3 2 2" xfId="7541"/>
    <cellStyle name="SAPBEXHLevel3 3_CS Indicators" xfId="7542"/>
    <cellStyle name="SAPBEXHLevel3 4" xfId="7543"/>
    <cellStyle name="SAPBEXHLevel3 4 2" xfId="7544"/>
    <cellStyle name="SAPBEXHLevel3 4 2 2" xfId="7545"/>
    <cellStyle name="SAPBEXHLevel3 4_CS Indicators" xfId="7546"/>
    <cellStyle name="SAPBEXHLevel3 5" xfId="7547"/>
    <cellStyle name="SAPBEXHLevel3 5 2" xfId="7548"/>
    <cellStyle name="SAPBEXHLevel3 5_1st Quarter 2012 Review" xfId="7549"/>
    <cellStyle name="SAPBEXHLevel3 6" xfId="7550"/>
    <cellStyle name="SAPBEXHLevel3 6 2" xfId="7551"/>
    <cellStyle name="SAPBEXHLevel3 6 2 2" xfId="7552"/>
    <cellStyle name="SAPBEXHLevel3 6_CS Indicators" xfId="7553"/>
    <cellStyle name="SAPBEXHLevel3 7" xfId="7554"/>
    <cellStyle name="SAPBEXHLevel3 8" xfId="7555"/>
    <cellStyle name="SAPBEXHLevel3 9" xfId="7556"/>
    <cellStyle name="SAPBEXHLevel3_03 2012 SAP Data" xfId="7557"/>
    <cellStyle name="SAPBEXHLevel3X" xfId="120"/>
    <cellStyle name="SAPBEXHLevel3X 10" xfId="7558"/>
    <cellStyle name="SAPBEXHLevel3X 2" xfId="121"/>
    <cellStyle name="SAPBEXHLevel3X 2 2" xfId="7559"/>
    <cellStyle name="SAPBEXHLevel3X 2 3" xfId="7560"/>
    <cellStyle name="SAPBEXHLevel3X 2_CS Indicators" xfId="7561"/>
    <cellStyle name="SAPBEXHLevel3X 3" xfId="306"/>
    <cellStyle name="SAPBEXHLevel3X 4" xfId="7562"/>
    <cellStyle name="SAPBEXHLevel3X 4 2" xfId="7563"/>
    <cellStyle name="SAPBEXHLevel3X 4 2 2" xfId="7564"/>
    <cellStyle name="SAPBEXHLevel3X 4_CS Indicators" xfId="7565"/>
    <cellStyle name="SAPBEXHLevel3X 5" xfId="7566"/>
    <cellStyle name="SAPBEXHLevel3X 5 2" xfId="7567"/>
    <cellStyle name="SAPBEXHLevel3X 5_1st Quarter 2012 Review" xfId="7568"/>
    <cellStyle name="SAPBEXHLevel3X 6" xfId="7569"/>
    <cellStyle name="SAPBEXHLevel3X 6 2" xfId="7570"/>
    <cellStyle name="SAPBEXHLevel3X 6 2 2" xfId="7571"/>
    <cellStyle name="SAPBEXHLevel3X 6_CS Indicators" xfId="7572"/>
    <cellStyle name="SAPBEXHLevel3X 7" xfId="7573"/>
    <cellStyle name="SAPBEXHLevel3X 8" xfId="7574"/>
    <cellStyle name="SAPBEXHLevel3X 9" xfId="7575"/>
    <cellStyle name="SAPBEXHLevel3X_03 2012 SAP Data" xfId="7576"/>
    <cellStyle name="SAPBEXinputData" xfId="122"/>
    <cellStyle name="SAPBEXinputData 2" xfId="308"/>
    <cellStyle name="SAPBEXinputData 2 2" xfId="7577"/>
    <cellStyle name="SAPBEXinputData 2 3" xfId="7578"/>
    <cellStyle name="SAPBEXinputData 2_CS Indicators" xfId="7579"/>
    <cellStyle name="SAPBEXinputData 3" xfId="307"/>
    <cellStyle name="SAPBEXinputData 4" xfId="7580"/>
    <cellStyle name="SAPBEXinputData 4 2" xfId="7581"/>
    <cellStyle name="SAPBEXinputData 4_CS Indicators" xfId="7582"/>
    <cellStyle name="SAPBEXinputData 5" xfId="7583"/>
    <cellStyle name="SAPBEXinputData 5 2" xfId="7584"/>
    <cellStyle name="SAPBEXinputData 6" xfId="7585"/>
    <cellStyle name="SAPBEXinputData 6 2" xfId="7586"/>
    <cellStyle name="SAPBEXinputData 7" xfId="7587"/>
    <cellStyle name="SAPBEXinputData 8" xfId="7588"/>
    <cellStyle name="SAPBEXinputData_04 2012 CS MOPR Report" xfId="7589"/>
    <cellStyle name="SAPBEXItemHeader" xfId="175"/>
    <cellStyle name="SAPBEXresData" xfId="123"/>
    <cellStyle name="SAPBEXresData 2" xfId="310"/>
    <cellStyle name="SAPBEXresData 2 2" xfId="7590"/>
    <cellStyle name="SAPBEXresData 2_CS Indicators" xfId="7591"/>
    <cellStyle name="SAPBEXresData 3" xfId="309"/>
    <cellStyle name="SAPBEXresData 4" xfId="7592"/>
    <cellStyle name="SAPBEXresData 4 2" xfId="7593"/>
    <cellStyle name="SAPBEXresData_1st Quarter 2012 Review" xfId="7594"/>
    <cellStyle name="SAPBEXresDataEmph" xfId="124"/>
    <cellStyle name="SAPBEXresDataEmph 2" xfId="312"/>
    <cellStyle name="SAPBEXresDataEmph 2 2" xfId="7595"/>
    <cellStyle name="SAPBEXresDataEmph 2_CS Indicators" xfId="7596"/>
    <cellStyle name="SAPBEXresDataEmph 3" xfId="311"/>
    <cellStyle name="SAPBEXresDataEmph 4" xfId="7597"/>
    <cellStyle name="SAPBEXresDataEmph 4 2" xfId="7598"/>
    <cellStyle name="SAPBEXresDataEmph_1st Quarter 2012 Review" xfId="7599"/>
    <cellStyle name="SAPBEXresItem" xfId="125"/>
    <cellStyle name="SAPBEXresItem 2" xfId="314"/>
    <cellStyle name="SAPBEXresItem 2 2" xfId="7600"/>
    <cellStyle name="SAPBEXresItem 2_CS Indicators" xfId="7601"/>
    <cellStyle name="SAPBEXresItem 3" xfId="313"/>
    <cellStyle name="SAPBEXresItem 4" xfId="7602"/>
    <cellStyle name="SAPBEXresItem 4 2" xfId="7603"/>
    <cellStyle name="SAPBEXresItem_1st Quarter 2012 Review" xfId="7604"/>
    <cellStyle name="SAPBEXresItemX" xfId="126"/>
    <cellStyle name="SAPBEXresItemX 2" xfId="316"/>
    <cellStyle name="SAPBEXresItemX 2 2" xfId="7605"/>
    <cellStyle name="SAPBEXresItemX 2_CS Indicators" xfId="7606"/>
    <cellStyle name="SAPBEXresItemX 3" xfId="315"/>
    <cellStyle name="SAPBEXresItemX 4" xfId="7607"/>
    <cellStyle name="SAPBEXresItemX 4 2" xfId="7608"/>
    <cellStyle name="SAPBEXresItemX_1st Quarter 2012 Review" xfId="7609"/>
    <cellStyle name="SAPBEXstdData" xfId="127"/>
    <cellStyle name="SAPBEXstdData 2" xfId="144"/>
    <cellStyle name="SAPBEXstdData 2 2" xfId="317"/>
    <cellStyle name="SAPBEXstdData 2_CS Indicators" xfId="7610"/>
    <cellStyle name="SAPBEXstdData 3" xfId="318"/>
    <cellStyle name="SAPBEXstdData 3 2" xfId="7611"/>
    <cellStyle name="SAPBEXstdData 3 2 2" xfId="7612"/>
    <cellStyle name="SAPBEXstdData 3 3" xfId="7613"/>
    <cellStyle name="SAPBEXstdData 3 3 2" xfId="7614"/>
    <cellStyle name="SAPBEXstdData 4" xfId="7615"/>
    <cellStyle name="SAPBEXstdData 4 2" xfId="7616"/>
    <cellStyle name="SAPBEXstdData 5" xfId="7617"/>
    <cellStyle name="SAPBEXstdData_1st Quarter 2012 Review" xfId="7618"/>
    <cellStyle name="SAPBEXstdDataEmph" xfId="128"/>
    <cellStyle name="SAPBEXstdDataEmph 2" xfId="320"/>
    <cellStyle name="SAPBEXstdDataEmph 2 2" xfId="7619"/>
    <cellStyle name="SAPBEXstdDataEmph 2_CS Indicators" xfId="7620"/>
    <cellStyle name="SAPBEXstdDataEmph 3" xfId="319"/>
    <cellStyle name="SAPBEXstdDataEmph_1st Quarter 2012 Review" xfId="7621"/>
    <cellStyle name="SAPBEXstdItem" xfId="129"/>
    <cellStyle name="SAPBEXstdItem 2" xfId="142"/>
    <cellStyle name="SAPBEXstdItem 2 2" xfId="321"/>
    <cellStyle name="SAPBEXstdItem 2_CS Indicators" xfId="7622"/>
    <cellStyle name="SAPBEXstdItem 3" xfId="322"/>
    <cellStyle name="SAPBEXstdItem 4" xfId="7623"/>
    <cellStyle name="SAPBEXstdItem 4 2" xfId="7624"/>
    <cellStyle name="SAPBEXstdItem_1st Quarter 2012 Review" xfId="7625"/>
    <cellStyle name="SAPBEXstdItemX" xfId="130"/>
    <cellStyle name="SAPBEXstdItemX 2" xfId="324"/>
    <cellStyle name="SAPBEXstdItemX 2 2" xfId="7626"/>
    <cellStyle name="SAPBEXstdItemX 2_CS Indicators" xfId="7627"/>
    <cellStyle name="SAPBEXstdItemX 3" xfId="323"/>
    <cellStyle name="SAPBEXstdItemX 4" xfId="7628"/>
    <cellStyle name="SAPBEXstdItemX 4 2" xfId="7629"/>
    <cellStyle name="SAPBEXstdItemX 5" xfId="7630"/>
    <cellStyle name="SAPBEXstdItemX_1st Quarter 2012 Review" xfId="7631"/>
    <cellStyle name="SAPBEXtitle" xfId="131"/>
    <cellStyle name="SAPBEXtitle 2" xfId="326"/>
    <cellStyle name="SAPBEXtitle 3" xfId="325"/>
    <cellStyle name="SAPBEXtitle_April 2012 - Infrastructure" xfId="7632"/>
    <cellStyle name="SAPBEXunassignedItem" xfId="176"/>
    <cellStyle name="SAPBEXunassignedItem 2" xfId="327"/>
    <cellStyle name="SAPBEXundefined" xfId="132"/>
    <cellStyle name="SAPBEXundefined 2" xfId="133"/>
    <cellStyle name="SAPBEXundefined 2 2" xfId="7633"/>
    <cellStyle name="SAPBEXundefined 2 3" xfId="7634"/>
    <cellStyle name="SAPBEXundefined 2_CS Indicators" xfId="7635"/>
    <cellStyle name="SAPBEXundefined 3" xfId="328"/>
    <cellStyle name="SAPBEXundefined_03 2012 SAP Data" xfId="7636"/>
    <cellStyle name="Section Heading-Large" xfId="7637"/>
    <cellStyle name="Section Heading-Small" xfId="7638"/>
    <cellStyle name="SEM-BPS-data" xfId="7639"/>
    <cellStyle name="SEM-BPS-data 2" xfId="7640"/>
    <cellStyle name="SEM-BPS-data_CS Indicators" xfId="7641"/>
    <cellStyle name="SEM-BPS-head" xfId="7642"/>
    <cellStyle name="SEM-BPS-head 2" xfId="7643"/>
    <cellStyle name="SEM-BPS-head_CS Indicators" xfId="7644"/>
    <cellStyle name="SEM-BPS-headdata" xfId="7645"/>
    <cellStyle name="SEM-BPS-headkey" xfId="7646"/>
    <cellStyle name="SEM-BPS-input-on" xfId="7647"/>
    <cellStyle name="SEM-BPS-key" xfId="7648"/>
    <cellStyle name="SEM-BPS-sub1" xfId="134"/>
    <cellStyle name="SEM-BPS-sub1 2" xfId="7649"/>
    <cellStyle name="SEM-BPS-sub1_CS Indicators" xfId="7650"/>
    <cellStyle name="SEM-BPS-sub2" xfId="135"/>
    <cellStyle name="SEM-BPS-sub2 2" xfId="7651"/>
    <cellStyle name="SEM-BPS-sub2_CS Indicators" xfId="7652"/>
    <cellStyle name="SEM-BPS-total" xfId="7653"/>
    <cellStyle name="SEM-BPS-total 2" xfId="7654"/>
    <cellStyle name="SEM-BPS-total_CS Indicators" xfId="7655"/>
    <cellStyle name="Sheet Title" xfId="177"/>
    <cellStyle name="SPECIAL1" xfId="7656"/>
    <cellStyle name="SPECIAL1$ZP$" xfId="7657"/>
    <cellStyle name="SPECIAL1$ZP$ 2" xfId="7658"/>
    <cellStyle name="SPECIAL1$ZP$ 3" xfId="7659"/>
    <cellStyle name="SPECIAL1$ZP$_AMI Operations 2" xfId="7660"/>
    <cellStyle name="SPECIAL1_1st Quarter 2012 Review" xfId="7661"/>
    <cellStyle name="SPECIAL2" xfId="7662"/>
    <cellStyle name="SPECIAL2$ZP$" xfId="7663"/>
    <cellStyle name="SPECIAL2$ZP$ 2" xfId="7664"/>
    <cellStyle name="SPECIAL2$ZP$ 3" xfId="7665"/>
    <cellStyle name="SPECIAL2$ZP$_AMI Operations 2" xfId="7666"/>
    <cellStyle name="SPECIAL2_1st Quarter 2012 Review" xfId="7667"/>
    <cellStyle name="SPECIAL3" xfId="7668"/>
    <cellStyle name="SPECIAL3$ZP$" xfId="7669"/>
    <cellStyle name="SPECIAL3$ZP$ 2" xfId="7670"/>
    <cellStyle name="SPECIAL3$ZP$ 3" xfId="7671"/>
    <cellStyle name="SPECIAL3$ZP$_AMI Operations 2" xfId="7672"/>
    <cellStyle name="SPECIAL3_CS Indicators" xfId="7673"/>
    <cellStyle name="SPECIAL4" xfId="7674"/>
    <cellStyle name="SPECIAL4$ZP$" xfId="7675"/>
    <cellStyle name="SPECIAL4$ZP$ 2" xfId="7676"/>
    <cellStyle name="SPECIAL4$ZP$ 3" xfId="7677"/>
    <cellStyle name="SPECIAL4$ZP$_AMI Operations 2" xfId="7678"/>
    <cellStyle name="SPECIAL4_CS Indicators" xfId="7679"/>
    <cellStyle name="Style 1" xfId="136"/>
    <cellStyle name="Style 1 2" xfId="7680"/>
    <cellStyle name="Style 1_04 2012 CS MOPR Report" xfId="7681"/>
    <cellStyle name="Style 21" xfId="7682"/>
    <cellStyle name="Style 22" xfId="7683"/>
    <cellStyle name="SUMROW2" xfId="7684"/>
    <cellStyle name="SUMROW2$ZP$" xfId="7685"/>
    <cellStyle name="SUMROW2$ZP$ 2" xfId="7686"/>
    <cellStyle name="SUMROW2$ZP$ 3" xfId="7687"/>
    <cellStyle name="SUMROW2$ZP$_AMI Operations 2" xfId="7688"/>
    <cellStyle name="SUMROW2_CS Indicators" xfId="7689"/>
    <cellStyle name="TEXT" xfId="7690"/>
    <cellStyle name="TEXT$ZP$" xfId="7691"/>
    <cellStyle name="TEXT$ZP$ 2" xfId="7692"/>
    <cellStyle name="TEXT$ZP$ 3" xfId="7693"/>
    <cellStyle name="TEXT$ZP$_AMI Operations 2" xfId="7694"/>
    <cellStyle name="TEXT_CS Indicators" xfId="7695"/>
    <cellStyle name="TEXTBOLD" xfId="7696"/>
    <cellStyle name="TEXTBOLD$ZP$" xfId="7697"/>
    <cellStyle name="TEXTBOLD$ZP$ 2" xfId="7698"/>
    <cellStyle name="TEXTBOLD$ZP$ 3" xfId="7699"/>
    <cellStyle name="TEXTBOLD$ZP$_AMI Operations 2" xfId="7700"/>
    <cellStyle name="TEXTBOLD_CS Indicators" xfId="7701"/>
    <cellStyle name="Title 2" xfId="137"/>
    <cellStyle name="Title 2 2" xfId="7702"/>
    <cellStyle name="Title 2 3" xfId="7703"/>
    <cellStyle name="Title 2_CS Indicators" xfId="7704"/>
    <cellStyle name="Title 3" xfId="7705"/>
    <cellStyle name="Title 3 2" xfId="7706"/>
    <cellStyle name="Title 3 3" xfId="7707"/>
    <cellStyle name="Title 3_CS Indicators" xfId="7708"/>
    <cellStyle name="Title 4" xfId="7709"/>
    <cellStyle name="Total 10" xfId="7710"/>
    <cellStyle name="Total 10 2" xfId="7711"/>
    <cellStyle name="Total 11" xfId="7712"/>
    <cellStyle name="Total 11 2" xfId="7713"/>
    <cellStyle name="Total 12" xfId="7714"/>
    <cellStyle name="Total 2" xfId="138"/>
    <cellStyle name="Total 2 2" xfId="329"/>
    <cellStyle name="Total 2 3" xfId="7715"/>
    <cellStyle name="Total 2 4" xfId="7716"/>
    <cellStyle name="Total 2 4 2" xfId="7717"/>
    <cellStyle name="Total 2_CS Indicators" xfId="7718"/>
    <cellStyle name="Total 3" xfId="332"/>
    <cellStyle name="Total 3 2" xfId="7719"/>
    <cellStyle name="Total 3 3" xfId="7720"/>
    <cellStyle name="Total 3 3 2" xfId="7721"/>
    <cellStyle name="Total 3 4" xfId="7722"/>
    <cellStyle name="Total 3 4 2" xfId="7723"/>
    <cellStyle name="Total 3_CS Indicators" xfId="7724"/>
    <cellStyle name="Total 4" xfId="7725"/>
    <cellStyle name="Total 5" xfId="7726"/>
    <cellStyle name="Total 5 2" xfId="7727"/>
    <cellStyle name="Total 6" xfId="7728"/>
    <cellStyle name="Total 6 2" xfId="7729"/>
    <cellStyle name="Total 7" xfId="7730"/>
    <cellStyle name="Total 7 2" xfId="7731"/>
    <cellStyle name="Total 8" xfId="7732"/>
    <cellStyle name="Total 8 2" xfId="7733"/>
    <cellStyle name="Total 9" xfId="7734"/>
    <cellStyle name="Total 9 2" xfId="7735"/>
    <cellStyle name="TOTALCOLUMNFORMAT" xfId="7736"/>
    <cellStyle name="TOTALCOLUMNFORMAT$ZP$" xfId="7737"/>
    <cellStyle name="TOTALCOLUMNFORMAT$ZP$ 2" xfId="7738"/>
    <cellStyle name="TOTALCOLUMNFORMAT$ZP$ 3" xfId="7739"/>
    <cellStyle name="TOTALCOLUMNFORMAT$ZP$_AMI Operations 2" xfId="7740"/>
    <cellStyle name="TOTALCOLUMNFORMAT_CS Indicators" xfId="7741"/>
    <cellStyle name="Unprot" xfId="7742"/>
    <cellStyle name="Unprot$" xfId="7743"/>
    <cellStyle name="Unprot_CS Indicators" xfId="7744"/>
    <cellStyle name="Unprotect" xfId="7745"/>
    <cellStyle name="USER" xfId="7746"/>
    <cellStyle name="USER$ZL$" xfId="7747"/>
    <cellStyle name="USER$ZP$" xfId="7748"/>
    <cellStyle name="USER$ZP$ 2" xfId="7749"/>
    <cellStyle name="USER$ZP$ 3" xfId="7750"/>
    <cellStyle name="USER$ZP$$ZL$" xfId="7751"/>
    <cellStyle name="USER$ZP$$ZL$ 2" xfId="7752"/>
    <cellStyle name="USER$ZP$$ZL$ 3" xfId="7753"/>
    <cellStyle name="USER$ZP$$ZL$_AMI Operations 2" xfId="7754"/>
    <cellStyle name="USER$ZP$_008100" xfId="7755"/>
    <cellStyle name="USER_CS Indicators" xfId="7756"/>
    <cellStyle name="Warning Text 2" xfId="139"/>
    <cellStyle name="Warning Text 2 2" xfId="330"/>
    <cellStyle name="Warning Text 2 3" xfId="7757"/>
    <cellStyle name="Warning Text 2 4" xfId="7758"/>
    <cellStyle name="Warning Text 2_CS Indicators" xfId="7759"/>
    <cellStyle name="Warning Text 3" xfId="333"/>
    <cellStyle name="Warning Text 3 2" xfId="7760"/>
    <cellStyle name="Warning Text 3 3" xfId="7761"/>
    <cellStyle name="Warning Text 3_CS Indicators" xfId="7762"/>
    <cellStyle name="Warning Text 4" xfId="7763"/>
    <cellStyle name="Warning Text 5" xfId="7785"/>
    <cellStyle name="Warning Text 6" xfId="7786"/>
    <cellStyle name="Warning Text 7" xfId="7821"/>
    <cellStyle name="Warning Text 8" xfId="7822"/>
    <cellStyle name="Year" xfId="7764"/>
  </cellStyles>
  <dxfs count="0"/>
  <tableStyles count="0" defaultTableStyle="TableStyleMedium2" defaultPivotStyle="PivotStyleLight16"/>
  <colors>
    <mruColors>
      <color rgb="FF00FF00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AC49"/>
  <sheetViews>
    <sheetView showGridLines="0" tabSelected="1" zoomScale="80" zoomScaleNormal="80" zoomScaleSheetLayoutView="70" zoomScalePageLayoutView="25" workbookViewId="0">
      <pane xSplit="2" ySplit="15" topLeftCell="I16" activePane="bottomRight" state="frozen"/>
      <selection activeCell="AH26" sqref="AH26"/>
      <selection pane="topRight" activeCell="AH26" sqref="AH26"/>
      <selection pane="bottomLeft" activeCell="AH26" sqref="AH26"/>
      <selection pane="bottomRight" activeCell="A3" sqref="A1:A3"/>
    </sheetView>
  </sheetViews>
  <sheetFormatPr defaultColWidth="9.33203125" defaultRowHeight="13.2"/>
  <cols>
    <col min="1" max="1" width="13.44140625" style="1" customWidth="1"/>
    <col min="2" max="2" width="2.44140625" style="2" customWidth="1"/>
    <col min="3" max="3" width="16.33203125" style="1" customWidth="1"/>
    <col min="4" max="4" width="1.44140625" style="1" customWidth="1"/>
    <col min="5" max="5" width="13.6640625" style="1" customWidth="1"/>
    <col min="6" max="6" width="1.33203125" style="2" customWidth="1"/>
    <col min="7" max="7" width="15.6640625" style="3" customWidth="1"/>
    <col min="8" max="8" width="1.33203125" style="2" customWidth="1"/>
    <col min="9" max="9" width="10.33203125" style="1" bestFit="1" customWidth="1"/>
    <col min="10" max="10" width="1.33203125" style="1" customWidth="1"/>
    <col min="11" max="11" width="16.33203125" style="1" customWidth="1"/>
    <col min="12" max="12" width="11.6640625" style="1" customWidth="1"/>
    <col min="13" max="13" width="1.33203125" style="4" customWidth="1"/>
    <col min="14" max="14" width="13.44140625" style="1" customWidth="1"/>
    <col min="15" max="15" width="1.44140625" style="1" customWidth="1"/>
    <col min="16" max="16" width="15.5546875" style="7" customWidth="1"/>
    <col min="17" max="17" width="1.5546875" style="7" customWidth="1"/>
    <col min="18" max="18" width="17.33203125" style="7" customWidth="1"/>
    <col min="19" max="19" width="1.33203125" style="7" customWidth="1"/>
    <col min="20" max="20" width="15" style="4" customWidth="1"/>
    <col min="21" max="21" width="1" style="4" customWidth="1"/>
    <col min="22" max="22" width="17.5546875" style="4" customWidth="1"/>
    <col min="23" max="23" width="17.33203125" style="4" customWidth="1"/>
    <col min="24" max="24" width="1.33203125" style="4" customWidth="1"/>
    <col min="25" max="25" width="20" style="5" customWidth="1"/>
    <col min="26" max="26" width="1.5546875" style="4" customWidth="1"/>
    <col min="27" max="27" width="16.5546875" style="4" customWidth="1"/>
    <col min="28" max="28" width="1.5546875" style="4" customWidth="1"/>
    <col min="29" max="29" width="17.6640625" style="1" customWidth="1"/>
    <col min="30" max="30" width="4.6640625" style="1" customWidth="1"/>
    <col min="31" max="16384" width="9.33203125" style="1"/>
  </cols>
  <sheetData>
    <row r="1" spans="1:29">
      <c r="A1" s="6" t="s">
        <v>346</v>
      </c>
    </row>
    <row r="2" spans="1:29">
      <c r="A2" s="6" t="s">
        <v>347</v>
      </c>
    </row>
    <row r="3" spans="1:29">
      <c r="A3" s="6"/>
    </row>
    <row r="4" spans="1:29" ht="28.2">
      <c r="A4" s="276" t="s">
        <v>206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</row>
    <row r="5" spans="1:29" ht="28.2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3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</row>
    <row r="6" spans="1:29" ht="28.2">
      <c r="A6" s="276" t="s">
        <v>0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</row>
    <row r="7" spans="1:29" ht="17.399999999999999">
      <c r="A7" s="244"/>
      <c r="B7" s="245"/>
      <c r="C7" s="246" t="s">
        <v>207</v>
      </c>
      <c r="D7" s="244"/>
      <c r="E7" s="244"/>
      <c r="F7" s="245"/>
      <c r="G7" s="244"/>
      <c r="H7" s="245"/>
      <c r="I7" s="244"/>
      <c r="J7" s="244"/>
      <c r="K7" s="244"/>
      <c r="L7" s="247"/>
      <c r="M7" s="247"/>
      <c r="N7" s="247"/>
      <c r="O7" s="247"/>
      <c r="P7" s="247"/>
      <c r="Q7" s="247"/>
      <c r="R7" s="247"/>
      <c r="S7" s="247"/>
      <c r="T7" s="245"/>
      <c r="U7" s="245"/>
      <c r="V7" s="245"/>
      <c r="W7" s="245"/>
      <c r="X7" s="245"/>
      <c r="Y7" s="247"/>
      <c r="Z7" s="245"/>
      <c r="AA7" s="245"/>
      <c r="AB7" s="245"/>
      <c r="AC7" s="245"/>
    </row>
    <row r="8" spans="1:29" s="4" customFormat="1">
      <c r="G8" s="5"/>
      <c r="Y8" s="5"/>
    </row>
    <row r="9" spans="1:29">
      <c r="C9" s="6"/>
      <c r="L9" s="7"/>
      <c r="N9" s="7"/>
      <c r="O9" s="7"/>
      <c r="P9" s="1"/>
      <c r="R9" s="2"/>
      <c r="S9" s="2"/>
      <c r="T9" s="2"/>
      <c r="U9" s="2"/>
      <c r="V9" s="2"/>
      <c r="W9" s="2"/>
      <c r="X9" s="2"/>
      <c r="Z9" s="2"/>
      <c r="AA9" s="2"/>
      <c r="AB9" s="2"/>
    </row>
    <row r="10" spans="1:29" ht="13.8" thickBot="1">
      <c r="E10" s="2"/>
      <c r="G10" s="8" t="s">
        <v>1</v>
      </c>
      <c r="I10" s="2"/>
      <c r="J10" s="2"/>
      <c r="K10" s="7"/>
      <c r="L10" s="7"/>
      <c r="N10" s="7"/>
      <c r="O10" s="7"/>
      <c r="P10" s="4"/>
      <c r="Q10" s="4"/>
      <c r="R10" s="9"/>
      <c r="S10" s="1"/>
      <c r="T10" s="1"/>
      <c r="U10" s="1"/>
      <c r="V10" s="1"/>
      <c r="W10" s="1"/>
      <c r="X10" s="1"/>
      <c r="Y10" s="10" t="s">
        <v>1</v>
      </c>
      <c r="Z10" s="1"/>
      <c r="AA10" s="1"/>
      <c r="AB10" s="1"/>
    </row>
    <row r="11" spans="1:29" s="2" customFormat="1">
      <c r="G11" s="11"/>
      <c r="K11" s="12"/>
      <c r="L11" s="13"/>
      <c r="M11" s="154"/>
      <c r="P11" s="12"/>
      <c r="Q11" s="14"/>
      <c r="R11" s="12"/>
      <c r="S11" s="12"/>
      <c r="T11" s="12"/>
      <c r="U11" s="12"/>
      <c r="V11" s="12"/>
      <c r="W11" s="12"/>
      <c r="X11" s="12"/>
      <c r="Y11" s="15"/>
      <c r="Z11" s="12"/>
      <c r="AA11" s="12"/>
      <c r="AB11" s="12"/>
      <c r="AC11" s="236"/>
    </row>
    <row r="12" spans="1:29" s="16" customFormat="1">
      <c r="C12" s="17" t="s">
        <v>2</v>
      </c>
      <c r="E12" s="18" t="s">
        <v>3</v>
      </c>
      <c r="G12" s="19" t="s">
        <v>4</v>
      </c>
      <c r="I12" s="17" t="s">
        <v>5</v>
      </c>
      <c r="K12" s="17" t="s">
        <v>6</v>
      </c>
      <c r="L12" s="17" t="s">
        <v>7</v>
      </c>
      <c r="M12" s="155"/>
      <c r="N12" s="17" t="s">
        <v>7</v>
      </c>
      <c r="O12" s="17"/>
      <c r="P12" s="21" t="s">
        <v>8</v>
      </c>
      <c r="Q12" s="21"/>
      <c r="R12" s="21" t="s">
        <v>9</v>
      </c>
      <c r="S12" s="21"/>
      <c r="T12" s="22" t="s">
        <v>10</v>
      </c>
      <c r="U12" s="21"/>
      <c r="V12" s="21" t="s">
        <v>11</v>
      </c>
      <c r="W12" s="21" t="s">
        <v>12</v>
      </c>
      <c r="X12" s="21"/>
      <c r="Y12" s="22" t="s">
        <v>13</v>
      </c>
      <c r="Z12" s="21"/>
      <c r="AA12" s="21" t="s">
        <v>14</v>
      </c>
      <c r="AB12" s="21"/>
      <c r="AC12" s="237" t="s">
        <v>15</v>
      </c>
    </row>
    <row r="13" spans="1:29" s="16" customFormat="1">
      <c r="C13" s="23"/>
      <c r="G13" s="24"/>
      <c r="I13" s="17" t="s">
        <v>16</v>
      </c>
      <c r="K13" s="17" t="s">
        <v>17</v>
      </c>
      <c r="L13" s="20"/>
      <c r="M13" s="155"/>
      <c r="N13" s="17"/>
      <c r="O13" s="17"/>
      <c r="P13" s="17" t="s">
        <v>18</v>
      </c>
      <c r="Q13" s="25"/>
      <c r="R13" s="21" t="s">
        <v>19</v>
      </c>
      <c r="S13" s="21"/>
      <c r="T13" s="25"/>
      <c r="U13" s="26"/>
      <c r="V13" s="26"/>
      <c r="W13" s="26" t="s">
        <v>20</v>
      </c>
      <c r="X13" s="26"/>
      <c r="Y13" s="27"/>
      <c r="Z13" s="26"/>
      <c r="AA13" s="26" t="s">
        <v>21</v>
      </c>
      <c r="AB13" s="26"/>
      <c r="AC13" s="238" t="s">
        <v>22</v>
      </c>
    </row>
    <row r="14" spans="1:29" s="2" customFormat="1">
      <c r="C14" s="28"/>
      <c r="G14" s="29"/>
      <c r="I14" s="12"/>
      <c r="K14" s="12"/>
      <c r="L14" s="13"/>
      <c r="M14" s="154"/>
      <c r="N14" s="12"/>
      <c r="O14" s="12"/>
      <c r="P14" s="12"/>
      <c r="Q14" s="14"/>
      <c r="R14" s="30"/>
      <c r="S14" s="30"/>
      <c r="T14" s="14"/>
      <c r="U14" s="31"/>
      <c r="V14" s="31"/>
      <c r="W14" s="31"/>
      <c r="X14" s="31"/>
      <c r="Y14" s="32"/>
      <c r="Z14" s="31"/>
      <c r="AA14" s="31"/>
      <c r="AB14" s="31"/>
      <c r="AC14" s="239"/>
    </row>
    <row r="15" spans="1:29" s="39" customFormat="1" ht="65.099999999999994" customHeight="1" thickBot="1">
      <c r="A15" s="34" t="s">
        <v>123</v>
      </c>
      <c r="B15" s="33"/>
      <c r="C15" s="34" t="s">
        <v>33</v>
      </c>
      <c r="D15" s="35"/>
      <c r="E15" s="34" t="s">
        <v>34</v>
      </c>
      <c r="F15" s="33"/>
      <c r="G15" s="37" t="s">
        <v>23</v>
      </c>
      <c r="H15" s="35"/>
      <c r="I15" s="36" t="s">
        <v>32</v>
      </c>
      <c r="J15" s="33"/>
      <c r="K15" s="37" t="s">
        <v>24</v>
      </c>
      <c r="L15" s="36" t="s">
        <v>188</v>
      </c>
      <c r="M15" s="142"/>
      <c r="N15" s="36" t="s">
        <v>25</v>
      </c>
      <c r="O15" s="36"/>
      <c r="P15" s="37" t="s">
        <v>26</v>
      </c>
      <c r="Q15" s="38"/>
      <c r="R15" s="37" t="s">
        <v>27</v>
      </c>
      <c r="S15" s="33"/>
      <c r="T15" s="36" t="s">
        <v>28</v>
      </c>
      <c r="U15" s="33"/>
      <c r="V15" s="36" t="s">
        <v>85</v>
      </c>
      <c r="W15" s="36" t="s">
        <v>29</v>
      </c>
      <c r="X15" s="33"/>
      <c r="Y15" s="37" t="s">
        <v>100</v>
      </c>
      <c r="Z15" s="33"/>
      <c r="AA15" s="37" t="s">
        <v>30</v>
      </c>
      <c r="AB15" s="33"/>
      <c r="AC15" s="240" t="s">
        <v>31</v>
      </c>
    </row>
    <row r="16" spans="1:29" ht="13.8">
      <c r="A16" s="40">
        <v>41913</v>
      </c>
      <c r="B16" s="41"/>
      <c r="C16" s="248">
        <v>4724899</v>
      </c>
      <c r="D16" s="7"/>
      <c r="E16" s="249">
        <f>'LPC OCT14'!I32</f>
        <v>972562</v>
      </c>
      <c r="F16" s="44"/>
      <c r="G16" s="250">
        <f>Customers_Forecast_Oct_2015!L14</f>
        <v>4936983.6767385174</v>
      </c>
      <c r="H16" s="7"/>
      <c r="I16" s="148">
        <f t="shared" ref="I16:I27" si="0">E16/C16</f>
        <v>0.20583762742864981</v>
      </c>
      <c r="J16" s="47"/>
      <c r="K16" s="250">
        <f t="shared" ref="K16:K27" si="1">G16*I16</f>
        <v>1016217.0066738286</v>
      </c>
      <c r="L16" s="44">
        <f>'LPC OCT14'!I30</f>
        <v>858863</v>
      </c>
      <c r="M16" s="44"/>
      <c r="N16" s="251">
        <f t="shared" ref="N16:N27" si="2">L16/E16</f>
        <v>0.88309331435939298</v>
      </c>
      <c r="O16" s="44"/>
      <c r="P16" s="250">
        <f t="shared" ref="P16:P27" si="3">K16*N16</f>
        <v>897414.44453197264</v>
      </c>
      <c r="Q16" s="44"/>
      <c r="R16" s="252">
        <f t="shared" ref="R16:R27" si="4">P16*5</f>
        <v>4487072.2226598635</v>
      </c>
      <c r="S16" s="48"/>
      <c r="T16" s="49">
        <f>'LPC OCT14'!J31</f>
        <v>1144596.81</v>
      </c>
      <c r="U16" s="49"/>
      <c r="V16" s="253">
        <v>926533293.98000002</v>
      </c>
      <c r="W16" s="254">
        <f t="shared" ref="W16:W27" si="5">T16/V16</f>
        <v>1.2353542149395305E-3</v>
      </c>
      <c r="X16" s="49"/>
      <c r="Y16" s="255">
        <f>'REV  by Class Update Jan 2016'!K$812</f>
        <v>881822484.28310847</v>
      </c>
      <c r="Z16" s="49"/>
      <c r="AA16" s="252">
        <f t="shared" ref="AA16:AA27" si="6">W16*Y16</f>
        <v>1089363.1227875859</v>
      </c>
      <c r="AB16" s="73"/>
      <c r="AC16" s="256">
        <f t="shared" ref="AC16:AC27" si="7">R16+AA16</f>
        <v>5576435.345447449</v>
      </c>
    </row>
    <row r="17" spans="1:29" ht="13.8">
      <c r="A17" s="40">
        <v>41944</v>
      </c>
      <c r="B17" s="41"/>
      <c r="C17" s="248">
        <v>4731876</v>
      </c>
      <c r="D17" s="7"/>
      <c r="E17" s="249">
        <f>'LPC NOV14'!I32</f>
        <v>875440</v>
      </c>
      <c r="F17" s="44"/>
      <c r="G17" s="250">
        <f>Customers_Forecast_Oct_2015!L15</f>
        <v>4943569.8221642654</v>
      </c>
      <c r="H17" s="7"/>
      <c r="I17" s="148">
        <f t="shared" si="0"/>
        <v>0.18500907462494789</v>
      </c>
      <c r="J17" s="47"/>
      <c r="K17" s="250">
        <f t="shared" si="1"/>
        <v>914605.27814242896</v>
      </c>
      <c r="L17" s="44">
        <f>'LPC NOV14'!I30</f>
        <v>797123</v>
      </c>
      <c r="M17" s="44"/>
      <c r="N17" s="251">
        <f t="shared" si="2"/>
        <v>0.91053984282189526</v>
      </c>
      <c r="O17" s="44"/>
      <c r="P17" s="250">
        <f t="shared" si="3"/>
        <v>832784.54620388302</v>
      </c>
      <c r="Q17" s="44"/>
      <c r="R17" s="252">
        <f t="shared" si="4"/>
        <v>4163922.731019415</v>
      </c>
      <c r="S17" s="48"/>
      <c r="T17" s="49">
        <f>'LPC NOV14'!J31</f>
        <v>879386.6</v>
      </c>
      <c r="U17" s="49"/>
      <c r="V17" s="253">
        <v>796359620.13</v>
      </c>
      <c r="W17" s="254">
        <f t="shared" si="5"/>
        <v>1.1042581489207682E-3</v>
      </c>
      <c r="X17" s="49"/>
      <c r="Y17" s="255">
        <f>'REV  by Class Update Jan 2016'!$L812</f>
        <v>769731521.42793477</v>
      </c>
      <c r="Z17" s="49"/>
      <c r="AA17" s="252">
        <f t="shared" si="6"/>
        <v>849982.30501797784</v>
      </c>
      <c r="AB17" s="73"/>
      <c r="AC17" s="256">
        <f t="shared" si="7"/>
        <v>5013905.0360373929</v>
      </c>
    </row>
    <row r="18" spans="1:29" ht="13.8">
      <c r="A18" s="40">
        <v>41974</v>
      </c>
      <c r="B18" s="71"/>
      <c r="C18" s="257">
        <v>4739265</v>
      </c>
      <c r="D18" s="4"/>
      <c r="E18" s="44">
        <f>'LPC DEC14'!I32</f>
        <v>1055430</v>
      </c>
      <c r="F18" s="44"/>
      <c r="G18" s="250">
        <f>Customers_Forecast_Oct_2015!L16</f>
        <v>4950282.2673000209</v>
      </c>
      <c r="H18" s="4"/>
      <c r="I18" s="148">
        <f t="shared" si="0"/>
        <v>0.22269908941576383</v>
      </c>
      <c r="J18" s="47"/>
      <c r="K18" s="250">
        <f t="shared" si="1"/>
        <v>1102423.3532787175</v>
      </c>
      <c r="L18" s="44">
        <f>'LPC DEC14'!I30</f>
        <v>991824</v>
      </c>
      <c r="M18" s="44"/>
      <c r="N18" s="251">
        <f t="shared" si="2"/>
        <v>0.93973451578977285</v>
      </c>
      <c r="O18" s="44"/>
      <c r="P18" s="250">
        <f t="shared" si="3"/>
        <v>1035985.2760887133</v>
      </c>
      <c r="Q18" s="44"/>
      <c r="R18" s="252">
        <f t="shared" si="4"/>
        <v>5179926.3804435665</v>
      </c>
      <c r="S18" s="48"/>
      <c r="T18" s="48">
        <f>'LPC DEC14'!J31</f>
        <v>831054.56</v>
      </c>
      <c r="U18" s="48"/>
      <c r="V18" s="258">
        <v>765355243.28999996</v>
      </c>
      <c r="W18" s="259">
        <f t="shared" si="5"/>
        <v>1.0858415974620899E-3</v>
      </c>
      <c r="X18" s="48"/>
      <c r="Y18" s="260">
        <f>'REV  by Class Update Jan 2016'!$M812</f>
        <v>757481858.13671863</v>
      </c>
      <c r="Z18" s="48"/>
      <c r="AA18" s="252">
        <f t="shared" si="6"/>
        <v>822505.31088772672</v>
      </c>
      <c r="AB18" s="73"/>
      <c r="AC18" s="256">
        <f t="shared" si="7"/>
        <v>6002431.6913312934</v>
      </c>
    </row>
    <row r="19" spans="1:29" ht="13.8">
      <c r="A19" s="40">
        <v>42005</v>
      </c>
      <c r="B19" s="71"/>
      <c r="C19" s="248">
        <v>4746201</v>
      </c>
      <c r="D19" s="4"/>
      <c r="E19" s="44">
        <f>'LPC JAN15'!I32</f>
        <v>910023</v>
      </c>
      <c r="F19" s="44"/>
      <c r="G19" s="250">
        <f>Customers_Forecast_Oct_2015!L5</f>
        <v>4884516.5388476243</v>
      </c>
      <c r="H19" s="4"/>
      <c r="I19" s="148">
        <f t="shared" si="0"/>
        <v>0.19173713881902599</v>
      </c>
      <c r="J19" s="47"/>
      <c r="K19" s="250">
        <f t="shared" si="1"/>
        <v>936543.22567285527</v>
      </c>
      <c r="L19" s="44">
        <f>'LPC JAN15'!I30</f>
        <v>857779</v>
      </c>
      <c r="M19" s="44"/>
      <c r="N19" s="251">
        <f t="shared" si="2"/>
        <v>0.94259046199931207</v>
      </c>
      <c r="O19" s="44"/>
      <c r="P19" s="250">
        <f t="shared" si="3"/>
        <v>882776.71176930261</v>
      </c>
      <c r="Q19" s="44"/>
      <c r="R19" s="252">
        <f t="shared" si="4"/>
        <v>4413883.5588465128</v>
      </c>
      <c r="S19" s="48"/>
      <c r="T19" s="48">
        <f>'LPC JAN15'!J31</f>
        <v>779606.09</v>
      </c>
      <c r="U19" s="48"/>
      <c r="V19" s="48">
        <f>'2015_FERC_OPER_REV'!D35</f>
        <v>791397935.47000003</v>
      </c>
      <c r="W19" s="259">
        <f>T19/V19</f>
        <v>9.850999794900942E-4</v>
      </c>
      <c r="X19" s="48"/>
      <c r="Y19" s="260">
        <f>'REV  by Class Update Jan 2016'!$B812</f>
        <v>798501496.2705611</v>
      </c>
      <c r="Z19" s="48"/>
      <c r="AA19" s="252">
        <f t="shared" si="6"/>
        <v>786603.80759893928</v>
      </c>
      <c r="AB19" s="73"/>
      <c r="AC19" s="256">
        <f t="shared" si="7"/>
        <v>5200487.366445452</v>
      </c>
    </row>
    <row r="20" spans="1:29" ht="13.8">
      <c r="A20" s="40">
        <v>42036</v>
      </c>
      <c r="B20" s="71"/>
      <c r="C20" s="248">
        <v>4753340</v>
      </c>
      <c r="D20" s="4"/>
      <c r="E20" s="44">
        <f>'LPC FEB15'!I32</f>
        <v>782386</v>
      </c>
      <c r="F20" s="44"/>
      <c r="G20" s="250">
        <f>Customers_Forecast_Oct_2015!L6</f>
        <v>4891258.5922517208</v>
      </c>
      <c r="H20" s="4"/>
      <c r="I20" s="148">
        <f t="shared" si="0"/>
        <v>0.16459710435188729</v>
      </c>
      <c r="J20" s="47"/>
      <c r="K20" s="250">
        <f t="shared" si="1"/>
        <v>805087.0009209218</v>
      </c>
      <c r="L20" s="44">
        <f>'LPC FEB15'!I30</f>
        <v>742200</v>
      </c>
      <c r="M20" s="44"/>
      <c r="N20" s="251">
        <f t="shared" si="2"/>
        <v>0.94863660648324488</v>
      </c>
      <c r="O20" s="44"/>
      <c r="P20" s="250">
        <f t="shared" si="3"/>
        <v>763735.0004773963</v>
      </c>
      <c r="Q20" s="44"/>
      <c r="R20" s="252">
        <f t="shared" si="4"/>
        <v>3818675.0023869816</v>
      </c>
      <c r="S20" s="48"/>
      <c r="T20" s="48">
        <f>'LPC FEB15'!J31</f>
        <v>557393.26</v>
      </c>
      <c r="U20" s="48"/>
      <c r="V20" s="48">
        <f>'2015_FERC_OPER_REV'!E35</f>
        <v>715090490.04999995</v>
      </c>
      <c r="W20" s="259">
        <f t="shared" si="5"/>
        <v>7.7947234336877625E-4</v>
      </c>
      <c r="X20" s="48"/>
      <c r="Y20" s="260">
        <f>'REV  by Class Update Jan 2016'!$C812</f>
        <v>718306259.83007896</v>
      </c>
      <c r="Z20" s="48"/>
      <c r="AA20" s="252">
        <f t="shared" si="6"/>
        <v>559899.86360621266</v>
      </c>
      <c r="AB20" s="73"/>
      <c r="AC20" s="256">
        <f t="shared" si="7"/>
        <v>4378574.8659931943</v>
      </c>
    </row>
    <row r="21" spans="1:29" ht="13.8">
      <c r="A21" s="40">
        <v>42064</v>
      </c>
      <c r="B21" s="71"/>
      <c r="C21" s="248">
        <v>4761175</v>
      </c>
      <c r="D21" s="4"/>
      <c r="E21" s="44">
        <f>'LPC MAR15'!I32</f>
        <v>856363</v>
      </c>
      <c r="F21" s="44"/>
      <c r="G21" s="250">
        <f>Customers_Forecast_Oct_2015!L7</f>
        <v>4898324.4889721163</v>
      </c>
      <c r="H21" s="4"/>
      <c r="I21" s="148">
        <f t="shared" si="0"/>
        <v>0.17986379412644987</v>
      </c>
      <c r="J21" s="47"/>
      <c r="K21" s="250">
        <f t="shared" si="1"/>
        <v>881031.22744902852</v>
      </c>
      <c r="L21" s="44">
        <f>'LPC MAR15'!I30</f>
        <v>818812</v>
      </c>
      <c r="M21" s="44"/>
      <c r="N21" s="251">
        <f t="shared" si="2"/>
        <v>0.95615060435819854</v>
      </c>
      <c r="O21" s="44"/>
      <c r="P21" s="250">
        <f t="shared" si="3"/>
        <v>842398.54058383405</v>
      </c>
      <c r="Q21" s="44"/>
      <c r="R21" s="252">
        <f t="shared" si="4"/>
        <v>4211992.7029191703</v>
      </c>
      <c r="S21" s="48"/>
      <c r="T21" s="48">
        <f>'LPC MAR15'!J31</f>
        <v>521972.45</v>
      </c>
      <c r="U21" s="48"/>
      <c r="V21" s="48">
        <f>'2015_FERC_OPER_REV'!F35</f>
        <v>782353749.94000006</v>
      </c>
      <c r="W21" s="259">
        <f t="shared" si="5"/>
        <v>6.6718214112226198E-4</v>
      </c>
      <c r="X21" s="48"/>
      <c r="Y21" s="260">
        <f>'REV  by Class Update Jan 2016'!$D812</f>
        <v>719607732.0702039</v>
      </c>
      <c r="Z21" s="48"/>
      <c r="AA21" s="252">
        <f t="shared" si="6"/>
        <v>480109.42745073367</v>
      </c>
      <c r="AB21" s="261"/>
      <c r="AC21" s="256">
        <f t="shared" si="7"/>
        <v>4692102.1303699035</v>
      </c>
    </row>
    <row r="22" spans="1:29" ht="13.8">
      <c r="A22" s="40">
        <v>42109</v>
      </c>
      <c r="B22" s="71"/>
      <c r="C22" s="248">
        <v>4765578</v>
      </c>
      <c r="D22" s="4"/>
      <c r="E22" s="44">
        <f>'LPC APR15'!I32</f>
        <v>830335</v>
      </c>
      <c r="F22" s="44"/>
      <c r="G22" s="250">
        <f>Customers_Forecast_Oct_2015!L8</f>
        <v>4903736.7770855799</v>
      </c>
      <c r="H22" s="4"/>
      <c r="I22" s="148">
        <f t="shared" si="0"/>
        <v>0.17423594787452854</v>
      </c>
      <c r="J22" s="47"/>
      <c r="K22" s="250">
        <f t="shared" si="1"/>
        <v>854407.22548269166</v>
      </c>
      <c r="L22" s="44">
        <f>'LPC APR15'!I30</f>
        <v>788914</v>
      </c>
      <c r="M22" s="44"/>
      <c r="N22" s="251">
        <f t="shared" si="2"/>
        <v>0.95011531490302104</v>
      </c>
      <c r="O22" s="44"/>
      <c r="P22" s="250">
        <f t="shared" si="3"/>
        <v>811785.39009490411</v>
      </c>
      <c r="Q22" s="44"/>
      <c r="R22" s="252">
        <f t="shared" si="4"/>
        <v>4058926.9504745207</v>
      </c>
      <c r="S22" s="48"/>
      <c r="T22" s="48">
        <f>'LPC APR15'!J31</f>
        <v>545290.91</v>
      </c>
      <c r="U22" s="48"/>
      <c r="V22" s="48">
        <f>'2015_FERC_OPER_REV'!G35</f>
        <v>864666007.80000007</v>
      </c>
      <c r="W22" s="259">
        <f t="shared" si="5"/>
        <v>6.3063761623682044E-4</v>
      </c>
      <c r="X22" s="48"/>
      <c r="Y22" s="260">
        <f>'REV  by Class Update Jan 2016'!$E812</f>
        <v>734592020.6957171</v>
      </c>
      <c r="Z22" s="48"/>
      <c r="AA22" s="252">
        <f t="shared" si="6"/>
        <v>463261.36083813611</v>
      </c>
      <c r="AB22" s="48"/>
      <c r="AC22" s="256">
        <f t="shared" si="7"/>
        <v>4522188.3113126568</v>
      </c>
    </row>
    <row r="23" spans="1:29" ht="13.8">
      <c r="A23" s="40">
        <v>42139</v>
      </c>
      <c r="B23" s="71"/>
      <c r="C23" s="248">
        <v>4767855</v>
      </c>
      <c r="D23" s="4"/>
      <c r="E23" s="44">
        <f>'LPC MAY15'!I32</f>
        <v>861124</v>
      </c>
      <c r="F23" s="44"/>
      <c r="G23" s="250">
        <f>Customers_Forecast_Oct_2015!L9</f>
        <v>4908121.3259152118</v>
      </c>
      <c r="H23" s="4"/>
      <c r="I23" s="148">
        <f t="shared" si="0"/>
        <v>0.18061035832675282</v>
      </c>
      <c r="J23" s="47"/>
      <c r="K23" s="250">
        <f t="shared" si="1"/>
        <v>886457.55138472351</v>
      </c>
      <c r="L23" s="44">
        <f>'LPC MAY15'!I30</f>
        <v>806735</v>
      </c>
      <c r="M23" s="44"/>
      <c r="N23" s="251">
        <f t="shared" si="2"/>
        <v>0.93683952601483644</v>
      </c>
      <c r="O23" s="44"/>
      <c r="P23" s="250">
        <f t="shared" si="3"/>
        <v>830468.47227153694</v>
      </c>
      <c r="Q23" s="44"/>
      <c r="R23" s="252">
        <f t="shared" si="4"/>
        <v>4152342.3613576847</v>
      </c>
      <c r="S23" s="48"/>
      <c r="T23" s="48">
        <f>'LPC MAY15'!J31</f>
        <v>642997.39999999991</v>
      </c>
      <c r="U23" s="48"/>
      <c r="V23" s="48">
        <f>'2015_FERC_OPER_REV'!H35</f>
        <v>910761626.03000009</v>
      </c>
      <c r="W23" s="259">
        <f t="shared" si="5"/>
        <v>7.0599966184655642E-4</v>
      </c>
      <c r="X23" s="48"/>
      <c r="Y23" s="260">
        <f>'REV  by Class Update Jan 2016'!$F812</f>
        <v>824461948.8027513</v>
      </c>
      <c r="Z23" s="48"/>
      <c r="AA23" s="252">
        <f t="shared" si="6"/>
        <v>582069.8570600953</v>
      </c>
      <c r="AB23" s="48"/>
      <c r="AC23" s="256">
        <f t="shared" si="7"/>
        <v>4734412.2184177805</v>
      </c>
    </row>
    <row r="24" spans="1:29" ht="13.8">
      <c r="A24" s="40">
        <v>42170</v>
      </c>
      <c r="B24" s="71"/>
      <c r="C24" s="248">
        <v>4772487</v>
      </c>
      <c r="D24" s="4"/>
      <c r="E24" s="44">
        <f>'LPC JUN15'!I32</f>
        <v>826285</v>
      </c>
      <c r="F24" s="44"/>
      <c r="G24" s="250">
        <f>Customers_Forecast_Oct_2015!L10</f>
        <v>4913625.2893329971</v>
      </c>
      <c r="H24" s="4"/>
      <c r="I24" s="148">
        <f t="shared" si="0"/>
        <v>0.17313509706783906</v>
      </c>
      <c r="J24" s="47"/>
      <c r="K24" s="250">
        <f t="shared" si="1"/>
        <v>850720.99142365716</v>
      </c>
      <c r="L24" s="44">
        <f>'LPC JUN15'!I30</f>
        <v>764088</v>
      </c>
      <c r="M24" s="44"/>
      <c r="N24" s="251">
        <f t="shared" si="2"/>
        <v>0.9247269404624312</v>
      </c>
      <c r="O24" s="44"/>
      <c r="P24" s="250">
        <f t="shared" si="3"/>
        <v>786684.61958636472</v>
      </c>
      <c r="Q24" s="44"/>
      <c r="R24" s="252">
        <f t="shared" si="4"/>
        <v>3933423.0979318237</v>
      </c>
      <c r="S24" s="48"/>
      <c r="T24" s="48">
        <f>'LPC JUN15'!J31</f>
        <v>690406.99</v>
      </c>
      <c r="U24" s="48"/>
      <c r="V24" s="48">
        <f>'2015_FERC_OPER_REV'!I35</f>
        <v>974105731.39999998</v>
      </c>
      <c r="W24" s="259">
        <f t="shared" si="5"/>
        <v>7.0875980681043345E-4</v>
      </c>
      <c r="X24" s="48"/>
      <c r="Y24" s="260">
        <f>'REV  by Class Update Jan 2016'!$G812</f>
        <v>903211890.01912379</v>
      </c>
      <c r="Z24" s="48"/>
      <c r="AA24" s="252">
        <f t="shared" si="6"/>
        <v>640160.28467884066</v>
      </c>
      <c r="AB24" s="48"/>
      <c r="AC24" s="256">
        <f t="shared" si="7"/>
        <v>4573583.3826106647</v>
      </c>
    </row>
    <row r="25" spans="1:29" ht="13.8">
      <c r="A25" s="40">
        <v>42200</v>
      </c>
      <c r="B25" s="71"/>
      <c r="C25" s="248">
        <v>4776546</v>
      </c>
      <c r="D25" s="4"/>
      <c r="E25" s="44">
        <f>'LPC JUL15'!I32</f>
        <v>875825</v>
      </c>
      <c r="F25" s="44"/>
      <c r="G25" s="250">
        <f>Customers_Forecast_Oct_2015!L11</f>
        <v>4918846.1591642657</v>
      </c>
      <c r="H25" s="4"/>
      <c r="I25" s="148">
        <f t="shared" si="0"/>
        <v>0.18335948193527291</v>
      </c>
      <c r="J25" s="47"/>
      <c r="K25" s="250">
        <f t="shared" si="1"/>
        <v>901917.08346366673</v>
      </c>
      <c r="L25" s="44">
        <f>'LPC JUL15'!I30</f>
        <v>787223</v>
      </c>
      <c r="M25" s="44"/>
      <c r="N25" s="251">
        <f t="shared" si="2"/>
        <v>0.89883595467130994</v>
      </c>
      <c r="O25" s="44"/>
      <c r="P25" s="250">
        <f t="shared" si="3"/>
        <v>810675.50274942839</v>
      </c>
      <c r="Q25" s="44"/>
      <c r="R25" s="252">
        <f t="shared" si="4"/>
        <v>4053377.5137471417</v>
      </c>
      <c r="S25" s="48"/>
      <c r="T25" s="48">
        <f>'LPC JUL15'!J31</f>
        <v>908298.48</v>
      </c>
      <c r="U25" s="48"/>
      <c r="V25" s="48">
        <f>'2015_FERC_OPER_REV'!J35</f>
        <v>1052877616.2299999</v>
      </c>
      <c r="W25" s="259">
        <f t="shared" si="5"/>
        <v>8.6268191668117218E-4</v>
      </c>
      <c r="X25" s="48"/>
      <c r="Y25" s="260">
        <f>'REV  by Class Update Jan 2016'!$H812</f>
        <v>960314894.73640323</v>
      </c>
      <c r="Z25" s="48"/>
      <c r="AA25" s="252">
        <f t="shared" si="6"/>
        <v>828446.29400867841</v>
      </c>
      <c r="AB25" s="48"/>
      <c r="AC25" s="256">
        <f t="shared" si="7"/>
        <v>4881823.8077558205</v>
      </c>
    </row>
    <row r="26" spans="1:29" ht="13.8">
      <c r="A26" s="40">
        <v>42232</v>
      </c>
      <c r="B26" s="71"/>
      <c r="C26" s="248">
        <v>4781743</v>
      </c>
      <c r="D26" s="4"/>
      <c r="E26" s="44">
        <f>'LPC AUG15'!I30</f>
        <v>893061</v>
      </c>
      <c r="F26" s="44"/>
      <c r="G26" s="250">
        <f>Customers_Forecast_Oct_2015!L12</f>
        <v>4924440.0442776382</v>
      </c>
      <c r="H26" s="4"/>
      <c r="I26" s="148">
        <f t="shared" si="0"/>
        <v>0.18676474247988653</v>
      </c>
      <c r="J26" s="47"/>
      <c r="K26" s="250">
        <f t="shared" si="1"/>
        <v>919711.77672715415</v>
      </c>
      <c r="L26" s="44">
        <f>'LPC AUG15'!I28</f>
        <v>785223</v>
      </c>
      <c r="M26" s="44"/>
      <c r="N26" s="251">
        <f t="shared" si="2"/>
        <v>0.87924900986606735</v>
      </c>
      <c r="O26" s="44"/>
      <c r="P26" s="250">
        <f t="shared" si="3"/>
        <v>808655.6690495119</v>
      </c>
      <c r="Q26" s="44"/>
      <c r="R26" s="252">
        <f t="shared" si="4"/>
        <v>4043278.3452475592</v>
      </c>
      <c r="S26" s="48"/>
      <c r="T26" s="48">
        <f>'LPC AUG15'!J29</f>
        <v>1039768.89</v>
      </c>
      <c r="U26" s="48"/>
      <c r="V26" s="48">
        <f>'2015_FERC_OPER_REV'!K35</f>
        <v>1038856147.9700001</v>
      </c>
      <c r="W26" s="259">
        <f t="shared" si="5"/>
        <v>1.000878602905497E-3</v>
      </c>
      <c r="X26" s="48"/>
      <c r="Y26" s="260">
        <f>'REV  by Class Update Jan 2016'!$I812</f>
        <v>973993377.00277472</v>
      </c>
      <c r="Z26" s="48"/>
      <c r="AA26" s="252">
        <f t="shared" si="6"/>
        <v>974849.13041374413</v>
      </c>
      <c r="AB26" s="48"/>
      <c r="AC26" s="256">
        <f t="shared" si="7"/>
        <v>5018127.4756613038</v>
      </c>
    </row>
    <row r="27" spans="1:29" ht="14.4" thickBot="1">
      <c r="A27" s="40">
        <v>42264</v>
      </c>
      <c r="B27" s="71"/>
      <c r="C27" s="248">
        <v>4785580</v>
      </c>
      <c r="D27" s="4"/>
      <c r="E27" s="44">
        <f>'LPC SEP15'!I30</f>
        <v>910386</v>
      </c>
      <c r="F27" s="44"/>
      <c r="G27" s="250">
        <f>Customers_Forecast_Oct_2015!L13</f>
        <v>4930648.2437836546</v>
      </c>
      <c r="H27" s="4"/>
      <c r="I27" s="148">
        <f t="shared" si="0"/>
        <v>0.19023524839204442</v>
      </c>
      <c r="J27" s="47"/>
      <c r="K27" s="250">
        <f t="shared" si="1"/>
        <v>937983.09338998108</v>
      </c>
      <c r="L27" s="44">
        <f>'LPC SEP15'!I28</f>
        <v>804272</v>
      </c>
      <c r="M27" s="44"/>
      <c r="N27" s="251">
        <f t="shared" si="2"/>
        <v>0.88344065044936981</v>
      </c>
      <c r="O27" s="44"/>
      <c r="P27" s="250">
        <f t="shared" si="3"/>
        <v>828652.39413495688</v>
      </c>
      <c r="Q27" s="44"/>
      <c r="R27" s="252">
        <f t="shared" si="4"/>
        <v>4143261.9706747844</v>
      </c>
      <c r="S27" s="48"/>
      <c r="T27" s="48">
        <f>'LPC SEP15'!J29</f>
        <v>1046253.5700000001</v>
      </c>
      <c r="U27" s="48"/>
      <c r="V27" s="48">
        <f>'2015_FERC_OPER_REV'!L35</f>
        <v>1018220679.0899999</v>
      </c>
      <c r="W27" s="259">
        <f t="shared" si="5"/>
        <v>1.0275312527880042E-3</v>
      </c>
      <c r="X27" s="48"/>
      <c r="Y27" s="260">
        <f>'REV  by Class Update Jan 2016'!$J812</f>
        <v>951335446.50576973</v>
      </c>
      <c r="Z27" s="48"/>
      <c r="AA27" s="252">
        <f t="shared" si="6"/>
        <v>977526.90316970891</v>
      </c>
      <c r="AB27" s="48"/>
      <c r="AC27" s="262">
        <f t="shared" si="7"/>
        <v>5120788.8738444932</v>
      </c>
    </row>
    <row r="28" spans="1:29" s="6" customFormat="1" ht="13.8" thickTop="1">
      <c r="A28" s="143" t="s">
        <v>190</v>
      </c>
      <c r="B28" s="144"/>
      <c r="C28" s="157">
        <f>AVERAGE(C16:C27)</f>
        <v>4758878.75</v>
      </c>
      <c r="D28" s="144"/>
      <c r="E28" s="158">
        <f>AVERAGE(E16:E27)</f>
        <v>887435</v>
      </c>
      <c r="F28" s="50"/>
      <c r="G28" s="158">
        <f>AVERAGE(G16:G27)</f>
        <v>4917029.4354861341</v>
      </c>
      <c r="H28" s="144"/>
      <c r="I28" s="159">
        <f>AVERAGE(I16:I27)</f>
        <v>0.18650705873692078</v>
      </c>
      <c r="J28" s="145"/>
      <c r="K28" s="158">
        <f>AVERAGE(K16:K27)</f>
        <v>917258.73450080457</v>
      </c>
      <c r="L28" s="157">
        <f>AVERAGE(L16:L27)</f>
        <v>816921.33333333337</v>
      </c>
      <c r="M28" s="156"/>
      <c r="N28" s="160">
        <f>AVERAGE(N16:N27)</f>
        <v>0.92116272851490411</v>
      </c>
      <c r="O28" s="144"/>
      <c r="P28" s="158">
        <f>AVERAGE(P16:P27)</f>
        <v>844334.71396181721</v>
      </c>
      <c r="Q28" s="50"/>
      <c r="R28" s="162">
        <f>SUM(R16:R27)</f>
        <v>50660082.837709017</v>
      </c>
      <c r="S28" s="146"/>
      <c r="T28" s="146">
        <f>SUM(T16:T27)</f>
        <v>9587026.0100000016</v>
      </c>
      <c r="U28" s="146"/>
      <c r="V28" s="147">
        <f>SUM(V16:V27)</f>
        <v>10636578141.379999</v>
      </c>
      <c r="W28" s="160">
        <f>AVERAGE(W16:W27)</f>
        <v>8.9947477354766694E-4</v>
      </c>
      <c r="X28" s="146"/>
      <c r="Y28" s="163">
        <f>SUM(Y16:Y27)</f>
        <v>9993360929.781147</v>
      </c>
      <c r="Z28" s="146"/>
      <c r="AA28" s="161">
        <f>SUM(AA16:AA27)</f>
        <v>9054777.6675183792</v>
      </c>
      <c r="AB28" s="263"/>
      <c r="AC28" s="264">
        <f>SUM(AC16:AC27)</f>
        <v>59714860.505227387</v>
      </c>
    </row>
    <row r="29" spans="1:29" ht="15.6" thickBot="1">
      <c r="A29" s="141" t="s">
        <v>189</v>
      </c>
      <c r="B29" s="4"/>
      <c r="C29" s="149"/>
      <c r="D29" s="4"/>
      <c r="E29" s="153">
        <f>SUM(E16:E27)</f>
        <v>10649220</v>
      </c>
      <c r="F29" s="55"/>
      <c r="G29" s="150"/>
      <c r="H29" s="4"/>
      <c r="I29" s="148"/>
      <c r="J29" s="47"/>
      <c r="K29" s="156">
        <f>SUM(K16:K27)</f>
        <v>11007104.814009655</v>
      </c>
      <c r="L29" s="156">
        <f>SUM(L16:L27)</f>
        <v>9803056</v>
      </c>
      <c r="M29" s="44"/>
      <c r="N29" s="47"/>
      <c r="O29" s="4"/>
      <c r="P29" s="156">
        <f>SUM(P16:P27)</f>
        <v>10132016.567541806</v>
      </c>
      <c r="Q29" s="55"/>
      <c r="R29" s="48"/>
      <c r="S29" s="48"/>
      <c r="T29" s="151"/>
      <c r="U29" s="48"/>
      <c r="V29" s="48"/>
      <c r="W29" s="152"/>
      <c r="X29" s="48"/>
      <c r="Y29" s="58"/>
      <c r="Z29" s="48"/>
      <c r="AA29" s="48"/>
      <c r="AB29" s="45"/>
      <c r="AC29" s="241"/>
    </row>
    <row r="30" spans="1:29" ht="15">
      <c r="A30" s="46"/>
      <c r="B30" s="4"/>
      <c r="C30" s="149"/>
      <c r="D30" s="4"/>
      <c r="E30" s="55"/>
      <c r="F30" s="55"/>
      <c r="G30" s="150"/>
      <c r="H30" s="4"/>
      <c r="I30" s="148"/>
      <c r="J30" s="47"/>
      <c r="K30" s="44"/>
      <c r="L30" s="44"/>
      <c r="M30" s="44"/>
      <c r="N30" s="47"/>
      <c r="O30" s="4"/>
      <c r="P30" s="55"/>
      <c r="Q30" s="55"/>
      <c r="R30" s="48"/>
      <c r="S30" s="48"/>
      <c r="T30" s="151"/>
      <c r="U30" s="48"/>
      <c r="V30" s="48"/>
      <c r="W30" s="152"/>
      <c r="X30" s="48"/>
      <c r="Y30" s="58"/>
      <c r="Z30" s="48"/>
      <c r="AA30" s="233"/>
      <c r="AB30" s="45"/>
      <c r="AC30" s="72"/>
    </row>
    <row r="31" spans="1:29" ht="15">
      <c r="A31" s="40"/>
      <c r="C31" s="52"/>
      <c r="D31" s="2"/>
      <c r="E31" s="53"/>
      <c r="F31" s="53"/>
      <c r="G31" s="54"/>
      <c r="I31" s="51"/>
      <c r="J31" s="43"/>
      <c r="K31" s="42"/>
      <c r="L31" s="42"/>
      <c r="M31" s="44"/>
      <c r="N31" s="43"/>
      <c r="O31" s="2"/>
      <c r="P31" s="53"/>
      <c r="Q31" s="55"/>
      <c r="R31" s="45"/>
      <c r="S31" s="45"/>
      <c r="T31" s="56"/>
      <c r="U31" s="45"/>
      <c r="V31" s="45"/>
      <c r="W31" s="57"/>
      <c r="X31" s="45"/>
      <c r="Y31" s="58"/>
      <c r="Z31" s="45"/>
      <c r="AA31" s="45"/>
      <c r="AB31" s="45"/>
      <c r="AC31" s="72"/>
    </row>
    <row r="32" spans="1:29" ht="15">
      <c r="A32" s="40"/>
      <c r="C32" s="52"/>
      <c r="D32" s="2"/>
      <c r="E32" s="53"/>
      <c r="F32" s="53"/>
      <c r="G32" s="54"/>
      <c r="I32" s="51"/>
      <c r="J32" s="43"/>
      <c r="K32" s="42"/>
      <c r="L32" s="42"/>
      <c r="M32" s="44"/>
      <c r="N32" s="43"/>
      <c r="O32" s="2"/>
      <c r="P32" s="53"/>
      <c r="Q32" s="55"/>
      <c r="R32" s="45"/>
      <c r="S32" s="45"/>
      <c r="T32" s="56"/>
      <c r="U32" s="45"/>
      <c r="V32" s="45"/>
      <c r="W32" s="57"/>
      <c r="X32" s="45"/>
      <c r="Y32" s="58"/>
      <c r="Z32" s="45"/>
      <c r="AA32" s="45"/>
      <c r="AB32" s="45"/>
      <c r="AC32" s="139"/>
    </row>
    <row r="33" spans="1:29" s="4" customFormat="1">
      <c r="A33" s="40"/>
      <c r="G33" s="5"/>
      <c r="P33" s="59"/>
      <c r="Y33" s="58"/>
      <c r="AC33" s="164"/>
    </row>
    <row r="34" spans="1:29">
      <c r="A34" s="51"/>
      <c r="C34" s="60"/>
      <c r="D34" s="2"/>
      <c r="E34" s="53"/>
      <c r="F34" s="53"/>
      <c r="G34" s="54"/>
      <c r="I34" s="51"/>
      <c r="J34" s="43"/>
      <c r="K34" s="42"/>
      <c r="L34" s="42"/>
      <c r="M34" s="44"/>
      <c r="N34" s="43"/>
      <c r="O34" s="2"/>
      <c r="P34" s="53"/>
      <c r="Q34" s="55"/>
      <c r="R34" s="45"/>
      <c r="S34" s="45"/>
      <c r="T34" s="45"/>
      <c r="U34" s="45"/>
      <c r="V34" s="45"/>
      <c r="W34" s="45"/>
      <c r="X34" s="45"/>
      <c r="Y34" s="58"/>
      <c r="Z34" s="45"/>
      <c r="AA34" s="45"/>
      <c r="AB34" s="45"/>
      <c r="AC34" s="2"/>
    </row>
    <row r="35" spans="1:29">
      <c r="A35" s="61"/>
      <c r="B35" s="61"/>
      <c r="C35" s="61"/>
      <c r="D35" s="2"/>
      <c r="E35" s="2"/>
      <c r="G35" s="62"/>
      <c r="I35" s="63"/>
      <c r="J35" s="2"/>
      <c r="K35" s="42"/>
      <c r="L35" s="2"/>
      <c r="N35" s="64"/>
      <c r="O35" s="64"/>
      <c r="P35" s="42"/>
      <c r="Q35" s="44"/>
      <c r="R35" s="42"/>
      <c r="S35" s="42"/>
      <c r="T35" s="2"/>
      <c r="U35" s="2"/>
      <c r="V35" s="2"/>
      <c r="W35" s="2"/>
      <c r="X35" s="2"/>
      <c r="Z35" s="2"/>
      <c r="AA35" s="2"/>
      <c r="AB35" s="2"/>
      <c r="AC35" s="2"/>
    </row>
    <row r="36" spans="1:29">
      <c r="A36" s="61"/>
      <c r="B36" s="61"/>
      <c r="C36" s="61"/>
      <c r="D36" s="2"/>
      <c r="E36" s="2"/>
      <c r="G36" s="62"/>
      <c r="I36" s="2"/>
      <c r="J36" s="2"/>
      <c r="K36" s="2"/>
      <c r="L36" s="2"/>
      <c r="N36" s="2"/>
      <c r="O36" s="2"/>
      <c r="P36" s="2"/>
      <c r="Q36" s="4"/>
      <c r="R36" s="2"/>
      <c r="S36" s="2"/>
      <c r="T36" s="2"/>
      <c r="U36" s="2"/>
      <c r="V36" s="2"/>
      <c r="W36" s="2"/>
      <c r="X36" s="2"/>
      <c r="Z36" s="2"/>
      <c r="AA36" s="2"/>
      <c r="AB36" s="2"/>
      <c r="AC36" s="2"/>
    </row>
    <row r="37" spans="1:29">
      <c r="A37" s="61"/>
      <c r="B37" s="61"/>
      <c r="C37" s="61"/>
      <c r="D37" s="2"/>
      <c r="E37" s="2"/>
      <c r="G37" s="62"/>
      <c r="I37" s="2"/>
      <c r="J37" s="2"/>
      <c r="K37" s="2"/>
      <c r="L37" s="2"/>
      <c r="N37" s="2"/>
      <c r="O37" s="2"/>
      <c r="P37" s="4"/>
      <c r="Q37" s="4"/>
      <c r="R37" s="4"/>
      <c r="S37" s="4"/>
      <c r="AC37" s="2"/>
    </row>
    <row r="38" spans="1:29" ht="17.399999999999999">
      <c r="A38" s="93" t="s">
        <v>110</v>
      </c>
      <c r="B38" s="97"/>
      <c r="C38" s="97"/>
      <c r="D38" s="2"/>
      <c r="E38" s="2"/>
      <c r="G38" s="62"/>
      <c r="I38" s="2"/>
      <c r="J38" s="2"/>
      <c r="K38" s="2"/>
      <c r="L38" s="2"/>
      <c r="N38" s="2"/>
      <c r="O38" s="2"/>
      <c r="P38" s="4"/>
      <c r="Q38" s="4"/>
      <c r="R38" s="4"/>
      <c r="S38" s="4"/>
      <c r="AC38" s="2"/>
    </row>
    <row r="39" spans="1:29" s="70" customFormat="1">
      <c r="A39" s="65"/>
      <c r="B39" s="2"/>
      <c r="C39" s="66"/>
      <c r="D39" s="66"/>
      <c r="E39" s="66"/>
      <c r="F39" s="66"/>
      <c r="G39" s="67"/>
      <c r="H39" s="66"/>
      <c r="I39" s="66"/>
      <c r="J39" s="66"/>
      <c r="K39" s="66"/>
      <c r="L39" s="66"/>
      <c r="M39" s="68"/>
      <c r="N39" s="66"/>
      <c r="O39" s="66"/>
      <c r="P39" s="68"/>
      <c r="Q39" s="68"/>
      <c r="R39" s="68"/>
      <c r="S39" s="68"/>
      <c r="T39" s="68"/>
      <c r="U39" s="68"/>
      <c r="V39" s="68"/>
      <c r="W39" s="68"/>
      <c r="X39" s="68"/>
      <c r="Y39" s="69"/>
      <c r="Z39" s="68"/>
      <c r="AA39" s="68"/>
      <c r="AB39" s="68"/>
      <c r="AC39" s="66"/>
    </row>
    <row r="40" spans="1:29" s="70" customFormat="1" ht="17.399999999999999">
      <c r="A40" s="166" t="s">
        <v>111</v>
      </c>
      <c r="C40" s="96" t="s">
        <v>192</v>
      </c>
      <c r="D40" s="66"/>
      <c r="E40" s="66"/>
      <c r="F40" s="66"/>
      <c r="G40" s="67"/>
      <c r="H40" s="66"/>
      <c r="I40" s="66"/>
      <c r="J40" s="66"/>
      <c r="K40" s="66"/>
      <c r="L40" s="66"/>
      <c r="M40" s="68"/>
      <c r="N40" s="66"/>
      <c r="O40" s="66"/>
      <c r="P40" s="68"/>
      <c r="Q40" s="68"/>
      <c r="R40" s="68"/>
      <c r="S40" s="68"/>
      <c r="T40" s="68"/>
      <c r="U40" s="68"/>
      <c r="V40" s="68"/>
      <c r="W40" s="68"/>
      <c r="X40" s="68"/>
      <c r="Y40" s="69"/>
      <c r="Z40" s="68"/>
      <c r="AA40" s="68"/>
      <c r="AB40" s="68"/>
      <c r="AC40" s="66"/>
    </row>
    <row r="41" spans="1:29" s="70" customFormat="1" ht="17.399999999999999">
      <c r="A41" s="166" t="s">
        <v>112</v>
      </c>
      <c r="B41" s="97"/>
      <c r="C41" s="97" t="s">
        <v>191</v>
      </c>
      <c r="D41" s="66"/>
      <c r="E41" s="66"/>
      <c r="F41" s="66"/>
      <c r="G41" s="67"/>
      <c r="H41" s="66"/>
      <c r="I41" s="66"/>
      <c r="J41" s="66"/>
      <c r="K41" s="66"/>
      <c r="L41" s="66"/>
      <c r="M41" s="68"/>
      <c r="N41" s="66"/>
      <c r="O41" s="66"/>
      <c r="P41" s="68"/>
      <c r="Q41" s="68"/>
      <c r="R41" s="68"/>
      <c r="S41" s="68"/>
      <c r="T41" s="68"/>
      <c r="U41" s="68"/>
      <c r="V41" s="68"/>
      <c r="W41" s="68"/>
      <c r="X41" s="68"/>
      <c r="Y41" s="69"/>
      <c r="Z41" s="68"/>
      <c r="AA41" s="68"/>
      <c r="AB41" s="68"/>
      <c r="AC41" s="66"/>
    </row>
    <row r="42" spans="1:29" s="70" customFormat="1" ht="17.399999999999999">
      <c r="A42" s="166" t="s">
        <v>113</v>
      </c>
      <c r="B42" s="97"/>
      <c r="C42" s="96" t="s">
        <v>115</v>
      </c>
      <c r="D42" s="66"/>
      <c r="E42" s="66"/>
      <c r="F42" s="66"/>
      <c r="G42" s="67"/>
      <c r="H42" s="66"/>
      <c r="I42" s="66"/>
      <c r="J42" s="66"/>
      <c r="K42" s="66"/>
      <c r="L42" s="66"/>
      <c r="M42" s="68"/>
      <c r="N42" s="66"/>
      <c r="O42" s="66"/>
      <c r="P42" s="68"/>
      <c r="Q42" s="68"/>
      <c r="R42" s="68"/>
      <c r="S42" s="68"/>
      <c r="T42" s="68"/>
      <c r="U42" s="68"/>
      <c r="V42" s="68"/>
      <c r="W42" s="68"/>
      <c r="X42" s="68"/>
      <c r="Y42" s="69"/>
      <c r="Z42" s="68"/>
      <c r="AA42" s="68"/>
      <c r="AB42" s="68"/>
      <c r="AC42" s="66"/>
    </row>
    <row r="43" spans="1:29" s="70" customFormat="1" ht="17.399999999999999">
      <c r="A43" s="166" t="s">
        <v>116</v>
      </c>
      <c r="B43" s="97"/>
      <c r="C43" s="97" t="s">
        <v>193</v>
      </c>
      <c r="D43" s="66"/>
      <c r="E43" s="66"/>
      <c r="F43" s="66"/>
      <c r="G43" s="67"/>
      <c r="H43" s="66"/>
      <c r="I43" s="66"/>
      <c r="J43" s="66"/>
      <c r="K43" s="66"/>
      <c r="L43" s="66"/>
      <c r="M43" s="68"/>
      <c r="N43" s="66"/>
      <c r="O43" s="66"/>
      <c r="P43" s="68"/>
      <c r="Q43" s="68"/>
      <c r="R43" s="68"/>
      <c r="S43" s="68"/>
      <c r="T43" s="68"/>
      <c r="U43" s="68"/>
      <c r="V43" s="68"/>
      <c r="W43" s="68"/>
      <c r="X43" s="68"/>
      <c r="Y43" s="69"/>
      <c r="Z43" s="68"/>
      <c r="AA43" s="68"/>
      <c r="AB43" s="68"/>
      <c r="AC43" s="66"/>
    </row>
    <row r="44" spans="1:29" s="70" customFormat="1" ht="17.399999999999999">
      <c r="A44" s="166" t="s">
        <v>117</v>
      </c>
      <c r="B44" s="97"/>
      <c r="C44" s="97" t="s">
        <v>194</v>
      </c>
      <c r="D44" s="66"/>
      <c r="E44" s="66"/>
      <c r="F44" s="66"/>
      <c r="G44" s="67"/>
      <c r="H44" s="66"/>
      <c r="I44" s="66"/>
      <c r="J44" s="66"/>
      <c r="K44" s="66"/>
      <c r="L44" s="66"/>
      <c r="M44" s="68"/>
      <c r="N44" s="66"/>
      <c r="O44" s="66"/>
      <c r="P44" s="68"/>
      <c r="Q44" s="68"/>
      <c r="R44" s="68"/>
      <c r="S44" s="68"/>
      <c r="T44" s="68"/>
      <c r="U44" s="68"/>
      <c r="V44" s="68"/>
      <c r="W44" s="68"/>
      <c r="X44" s="68"/>
      <c r="Y44" s="69"/>
      <c r="Z44" s="68"/>
      <c r="AA44" s="68"/>
      <c r="AB44" s="68"/>
      <c r="AC44" s="66"/>
    </row>
    <row r="45" spans="1:29" s="70" customFormat="1" ht="17.399999999999999">
      <c r="A45" s="166" t="s">
        <v>118</v>
      </c>
      <c r="B45" s="97"/>
      <c r="C45" s="97" t="s">
        <v>195</v>
      </c>
      <c r="D45" s="66"/>
      <c r="E45" s="66"/>
      <c r="F45" s="66"/>
      <c r="G45" s="67"/>
      <c r="H45" s="66"/>
      <c r="I45" s="66"/>
      <c r="J45" s="66"/>
      <c r="K45" s="66"/>
      <c r="L45" s="66"/>
      <c r="M45" s="68"/>
      <c r="N45" s="66"/>
      <c r="O45" s="66"/>
      <c r="P45" s="68"/>
      <c r="Q45" s="68"/>
      <c r="R45" s="68"/>
      <c r="S45" s="68"/>
      <c r="T45" s="68"/>
      <c r="U45" s="68"/>
      <c r="V45" s="68"/>
      <c r="W45" s="68"/>
      <c r="X45" s="68"/>
      <c r="Y45" s="69"/>
      <c r="Z45" s="68"/>
      <c r="AA45" s="68"/>
      <c r="AB45" s="68"/>
      <c r="AC45" s="66"/>
    </row>
    <row r="46" spans="1:29" ht="17.399999999999999">
      <c r="A46" s="166" t="s">
        <v>114</v>
      </c>
      <c r="C46" s="97" t="s">
        <v>119</v>
      </c>
      <c r="D46" s="2"/>
      <c r="E46" s="2"/>
      <c r="G46" s="62"/>
      <c r="I46" s="2"/>
      <c r="J46" s="2"/>
      <c r="K46" s="2"/>
      <c r="L46" s="2"/>
      <c r="N46" s="2"/>
      <c r="O46" s="2"/>
      <c r="P46" s="4"/>
      <c r="Q46" s="4"/>
      <c r="R46" s="4"/>
      <c r="S46" s="4"/>
      <c r="AC46" s="2"/>
    </row>
    <row r="47" spans="1:29" ht="17.399999999999999">
      <c r="A47" s="166" t="s">
        <v>196</v>
      </c>
      <c r="C47" s="97" t="s">
        <v>197</v>
      </c>
      <c r="D47" s="2"/>
      <c r="E47" s="2"/>
      <c r="G47" s="62"/>
      <c r="I47" s="2"/>
      <c r="J47" s="2"/>
      <c r="K47" s="2"/>
      <c r="L47" s="2"/>
      <c r="N47" s="2"/>
      <c r="O47" s="2"/>
      <c r="P47" s="4"/>
      <c r="Q47" s="4"/>
      <c r="R47" s="4"/>
      <c r="S47" s="4"/>
      <c r="AC47" s="2"/>
    </row>
    <row r="48" spans="1:29" ht="17.399999999999999">
      <c r="A48" s="94"/>
      <c r="C48" s="2"/>
      <c r="D48" s="2"/>
      <c r="E48" s="2"/>
      <c r="G48" s="62"/>
      <c r="I48" s="2"/>
      <c r="J48" s="2"/>
      <c r="K48" s="2"/>
      <c r="L48" s="2"/>
      <c r="N48" s="2"/>
      <c r="O48" s="2"/>
      <c r="P48" s="4"/>
      <c r="Q48" s="4"/>
      <c r="R48" s="4"/>
      <c r="S48" s="4"/>
      <c r="AC48" s="2"/>
    </row>
    <row r="49" spans="1:29" ht="17.399999999999999">
      <c r="A49" s="94"/>
      <c r="F49" s="1"/>
      <c r="G49" s="1"/>
      <c r="H49" s="1"/>
      <c r="L49" s="2"/>
      <c r="N49" s="2"/>
      <c r="O49" s="2"/>
      <c r="P49" s="1"/>
      <c r="Q49" s="1"/>
      <c r="R49" s="1"/>
      <c r="S49" s="1"/>
      <c r="T49" s="1"/>
      <c r="U49" s="1"/>
      <c r="V49" s="1"/>
      <c r="Y49" s="165"/>
      <c r="AA49" s="165"/>
      <c r="AB49" s="30"/>
      <c r="AC49" s="165"/>
    </row>
  </sheetData>
  <sheetProtection selectLockedCells="1" selectUnlockedCells="1"/>
  <mergeCells count="2">
    <mergeCell ref="A4:AC4"/>
    <mergeCell ref="A6:AC6"/>
  </mergeCells>
  <pageMargins left="0" right="0" top="0" bottom="0" header="0" footer="0"/>
  <pageSetup scale="50" fitToHeight="0" orientation="landscape" copies="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L57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356</v>
      </c>
    </row>
    <row r="2" spans="1:10">
      <c r="A2" s="6" t="s">
        <v>347</v>
      </c>
    </row>
    <row r="3" spans="1:10">
      <c r="A3" s="6"/>
    </row>
    <row r="4" spans="1:10">
      <c r="A4" s="110" t="s">
        <v>174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/>
    </row>
    <row r="8" spans="1:10">
      <c r="A8"/>
      <c r="B8" s="117" t="s">
        <v>129</v>
      </c>
      <c r="C8" s="120">
        <v>793143</v>
      </c>
      <c r="D8" s="121">
        <v>3965715</v>
      </c>
      <c r="F8" s="120">
        <v>4229</v>
      </c>
      <c r="G8" s="121">
        <v>21145</v>
      </c>
      <c r="I8" s="120">
        <f t="shared" ref="I8:I19" si="0">MAX(0,C8-F8)</f>
        <v>788914</v>
      </c>
      <c r="J8" s="121">
        <f t="shared" ref="J8:J19" si="1">MAX(0,D8-G8)</f>
        <v>3944570</v>
      </c>
    </row>
    <row r="9" spans="1:10">
      <c r="A9"/>
      <c r="B9" s="117" t="s">
        <v>130</v>
      </c>
      <c r="C9" s="120">
        <v>13751</v>
      </c>
      <c r="D9" s="121">
        <v>74789.73</v>
      </c>
      <c r="F9" s="120">
        <v>72</v>
      </c>
      <c r="G9" s="121">
        <v>392.9</v>
      </c>
      <c r="I9" s="120">
        <f t="shared" si="0"/>
        <v>13679</v>
      </c>
      <c r="J9" s="121">
        <f t="shared" si="1"/>
        <v>74396.83</v>
      </c>
    </row>
    <row r="10" spans="1:10">
      <c r="A10"/>
      <c r="B10" s="117" t="s">
        <v>131</v>
      </c>
      <c r="C10" s="120">
        <v>98</v>
      </c>
      <c r="D10" s="121">
        <v>588</v>
      </c>
      <c r="F10" s="120">
        <v>0</v>
      </c>
      <c r="G10" s="121">
        <v>0</v>
      </c>
      <c r="I10" s="120">
        <f t="shared" si="0"/>
        <v>98</v>
      </c>
      <c r="J10" s="121">
        <f t="shared" si="1"/>
        <v>588</v>
      </c>
    </row>
    <row r="11" spans="1:10">
      <c r="A11"/>
      <c r="B11" s="117" t="s">
        <v>132</v>
      </c>
      <c r="C11" s="120">
        <v>6887</v>
      </c>
      <c r="D11" s="121">
        <v>44452.55</v>
      </c>
      <c r="F11" s="120">
        <v>39</v>
      </c>
      <c r="G11" s="121">
        <v>249.39</v>
      </c>
      <c r="I11" s="120">
        <f t="shared" si="0"/>
        <v>6848</v>
      </c>
      <c r="J11" s="121">
        <f t="shared" si="1"/>
        <v>44203.16</v>
      </c>
    </row>
    <row r="12" spans="1:10">
      <c r="A12"/>
      <c r="B12" s="117" t="s">
        <v>133</v>
      </c>
      <c r="C12" s="120">
        <v>52</v>
      </c>
      <c r="D12" s="121">
        <v>364</v>
      </c>
      <c r="F12" s="120">
        <v>1</v>
      </c>
      <c r="G12" s="121">
        <v>7</v>
      </c>
      <c r="I12" s="120">
        <f t="shared" si="0"/>
        <v>51</v>
      </c>
      <c r="J12" s="121">
        <f t="shared" si="1"/>
        <v>357</v>
      </c>
    </row>
    <row r="13" spans="1:10">
      <c r="A13"/>
      <c r="B13" s="117" t="s">
        <v>134</v>
      </c>
      <c r="C13" s="120">
        <v>4193</v>
      </c>
      <c r="D13" s="121">
        <v>31299.56</v>
      </c>
      <c r="F13" s="120">
        <v>36</v>
      </c>
      <c r="G13" s="121">
        <v>270.43</v>
      </c>
      <c r="I13" s="120">
        <f t="shared" si="0"/>
        <v>4157</v>
      </c>
      <c r="J13" s="121">
        <f t="shared" si="1"/>
        <v>31029.13</v>
      </c>
    </row>
    <row r="14" spans="1:10">
      <c r="A14"/>
      <c r="B14" s="117" t="s">
        <v>135</v>
      </c>
      <c r="C14" s="120">
        <v>37</v>
      </c>
      <c r="D14" s="121">
        <v>296</v>
      </c>
      <c r="F14" s="120">
        <v>1</v>
      </c>
      <c r="G14" s="121">
        <v>8</v>
      </c>
      <c r="I14" s="120">
        <f t="shared" si="0"/>
        <v>36</v>
      </c>
      <c r="J14" s="121">
        <f t="shared" si="1"/>
        <v>288</v>
      </c>
    </row>
    <row r="15" spans="1:10">
      <c r="A15"/>
      <c r="B15" s="117" t="s">
        <v>136</v>
      </c>
      <c r="C15" s="120">
        <v>2674</v>
      </c>
      <c r="D15" s="121">
        <v>22655.67</v>
      </c>
      <c r="F15" s="120">
        <v>29</v>
      </c>
      <c r="G15" s="121">
        <v>246.69</v>
      </c>
      <c r="I15" s="120">
        <f t="shared" si="0"/>
        <v>2645</v>
      </c>
      <c r="J15" s="121">
        <f t="shared" si="1"/>
        <v>22408.98</v>
      </c>
    </row>
    <row r="16" spans="1:10">
      <c r="A16"/>
      <c r="B16" s="117" t="s">
        <v>137</v>
      </c>
      <c r="C16" s="120">
        <v>35</v>
      </c>
      <c r="D16" s="121">
        <v>315</v>
      </c>
      <c r="F16" s="120">
        <v>0</v>
      </c>
      <c r="G16" s="121">
        <v>0</v>
      </c>
      <c r="I16" s="120">
        <f t="shared" si="0"/>
        <v>35</v>
      </c>
      <c r="J16" s="121">
        <f t="shared" si="1"/>
        <v>315</v>
      </c>
    </row>
    <row r="17" spans="1:12">
      <c r="A17"/>
      <c r="B17" s="117" t="s">
        <v>138</v>
      </c>
      <c r="C17" s="120">
        <v>1987</v>
      </c>
      <c r="D17" s="121">
        <v>18823.830000000002</v>
      </c>
      <c r="F17" s="120">
        <v>26</v>
      </c>
      <c r="G17" s="121">
        <v>247.27</v>
      </c>
      <c r="I17" s="120">
        <f t="shared" si="0"/>
        <v>1961</v>
      </c>
      <c r="J17" s="121">
        <f t="shared" si="1"/>
        <v>18576.560000000001</v>
      </c>
    </row>
    <row r="18" spans="1:12">
      <c r="A18"/>
      <c r="B18" s="117" t="s">
        <v>139</v>
      </c>
      <c r="C18" s="120">
        <v>11</v>
      </c>
      <c r="D18" s="121">
        <v>110</v>
      </c>
      <c r="F18" s="120">
        <v>0</v>
      </c>
      <c r="G18" s="121">
        <v>0</v>
      </c>
      <c r="I18" s="120">
        <f t="shared" si="0"/>
        <v>11</v>
      </c>
      <c r="J18" s="121">
        <f t="shared" si="1"/>
        <v>110</v>
      </c>
    </row>
    <row r="19" spans="1:12" ht="15" thickBot="1">
      <c r="A19"/>
      <c r="B19" s="122" t="s">
        <v>140</v>
      </c>
      <c r="C19" s="123">
        <v>12286</v>
      </c>
      <c r="D19" s="124">
        <v>370566.68</v>
      </c>
      <c r="F19" s="123">
        <v>386</v>
      </c>
      <c r="G19" s="124">
        <v>17548.43</v>
      </c>
      <c r="I19" s="123">
        <f t="shared" si="0"/>
        <v>11900</v>
      </c>
      <c r="J19" s="124">
        <f t="shared" si="1"/>
        <v>353018.25</v>
      </c>
    </row>
    <row r="20" spans="1:12" ht="15" thickTop="1">
      <c r="A20"/>
      <c r="B20" s="117" t="s">
        <v>141</v>
      </c>
      <c r="C20" s="111">
        <f>SUM(C7:C19)</f>
        <v>835154</v>
      </c>
      <c r="D20" s="112">
        <f>SUM(D7:D19)</f>
        <v>4529976.0199999996</v>
      </c>
      <c r="F20" s="111">
        <f>SUM(F7:F19)</f>
        <v>4819</v>
      </c>
      <c r="G20" s="112">
        <f>SUM(G7:G19)</f>
        <v>40115.11</v>
      </c>
      <c r="I20" s="111">
        <f>SUM(I7:I19)</f>
        <v>830335</v>
      </c>
      <c r="J20" s="112">
        <f>SUM(J7:J19)</f>
        <v>4489860.91</v>
      </c>
      <c r="K20" s="125"/>
      <c r="L20" s="126"/>
    </row>
    <row r="21" spans="1:12">
      <c r="A21"/>
      <c r="B21" s="117" t="s">
        <v>154</v>
      </c>
      <c r="D21" s="112">
        <f>SUM(D11:D19)</f>
        <v>488883.29</v>
      </c>
    </row>
    <row r="22" spans="1:12">
      <c r="A22"/>
      <c r="B22" s="117" t="s">
        <v>155</v>
      </c>
      <c r="D22" s="112">
        <f>SUM(D13:D19)</f>
        <v>444066.74</v>
      </c>
    </row>
    <row r="23" spans="1:12">
      <c r="A23"/>
      <c r="B23" s="117" t="s">
        <v>156</v>
      </c>
      <c r="D23" s="112">
        <f>SUM(D15:D19)</f>
        <v>412471.18</v>
      </c>
    </row>
    <row r="24" spans="1:12">
      <c r="A24"/>
      <c r="B24" s="117" t="s">
        <v>157</v>
      </c>
      <c r="D24" s="112">
        <f>SUM(D17:D19)</f>
        <v>389500.51</v>
      </c>
    </row>
    <row r="25" spans="1:12">
      <c r="A25"/>
      <c r="B25" s="117" t="s">
        <v>158</v>
      </c>
      <c r="D25" s="112">
        <f>D19</f>
        <v>370566.68</v>
      </c>
    </row>
    <row r="26" spans="1:12">
      <c r="A26" s="110" t="s">
        <v>175</v>
      </c>
      <c r="G26" s="110" t="s">
        <v>175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17"/>
      <c r="C29" s="129"/>
      <c r="F29" s="127"/>
      <c r="G29" s="128" t="s">
        <v>144</v>
      </c>
      <c r="H29" s="117" t="s">
        <v>145</v>
      </c>
      <c r="I29" s="129">
        <f>I7</f>
        <v>0</v>
      </c>
      <c r="J29" s="112">
        <f>J7</f>
        <v>0</v>
      </c>
    </row>
    <row r="30" spans="1:12">
      <c r="A30" s="130">
        <v>5</v>
      </c>
      <c r="B30" s="117">
        <v>5</v>
      </c>
      <c r="C30" s="129">
        <f>C8</f>
        <v>793143</v>
      </c>
      <c r="D30" s="129">
        <f>D8</f>
        <v>3965715</v>
      </c>
      <c r="E30" s="129"/>
      <c r="F30" s="127"/>
      <c r="G30" s="130">
        <v>5</v>
      </c>
      <c r="H30" s="117">
        <v>5</v>
      </c>
      <c r="I30" s="271">
        <f>I8</f>
        <v>788914</v>
      </c>
      <c r="J30" s="131">
        <f>J8</f>
        <v>3944570</v>
      </c>
    </row>
    <row r="31" spans="1:12" ht="15" thickBot="1">
      <c r="B31" s="122" t="s">
        <v>146</v>
      </c>
      <c r="C31" s="132">
        <f>SUM(C9:C$19)</f>
        <v>42011</v>
      </c>
      <c r="D31" s="132">
        <f>SUM(D9:D$19)</f>
        <v>564261.02</v>
      </c>
      <c r="E31" s="129"/>
      <c r="F31" s="127"/>
      <c r="G31" s="83"/>
      <c r="H31" s="122" t="s">
        <v>146</v>
      </c>
      <c r="I31" s="132">
        <f>SUM(I9:I$19)</f>
        <v>41421</v>
      </c>
      <c r="J31" s="273">
        <f>SUM(J9:J$19)</f>
        <v>545290.91</v>
      </c>
    </row>
    <row r="32" spans="1:12" ht="15" thickTop="1">
      <c r="B32" s="134" t="s">
        <v>147</v>
      </c>
      <c r="C32" s="111">
        <f>SUM(C29:C31)</f>
        <v>835154</v>
      </c>
      <c r="D32" s="112">
        <f>SUM(D29:D31)</f>
        <v>4529976.0199999996</v>
      </c>
      <c r="F32" s="127"/>
      <c r="G32" s="83"/>
      <c r="H32" s="134" t="s">
        <v>147</v>
      </c>
      <c r="I32" s="272">
        <f>SUM(I29:I31)</f>
        <v>830335</v>
      </c>
      <c r="J32" s="131">
        <f>SUM(J29:J31)</f>
        <v>4489860.91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806992</v>
      </c>
      <c r="D35" s="112">
        <f>C35*A35</f>
        <v>4841952</v>
      </c>
      <c r="F35" s="127"/>
      <c r="G35" s="130">
        <v>6</v>
      </c>
      <c r="H35" s="117">
        <v>6</v>
      </c>
      <c r="I35" s="129">
        <f>SUM(I$8:I10)</f>
        <v>802691</v>
      </c>
      <c r="J35" s="131">
        <f>I35*G35</f>
        <v>4816146</v>
      </c>
      <c r="K35" s="129"/>
    </row>
    <row r="36" spans="1:11" ht="15" thickBot="1">
      <c r="B36" s="122" t="s">
        <v>148</v>
      </c>
      <c r="C36" s="132">
        <f>SUM(C11:C$19)</f>
        <v>28162</v>
      </c>
      <c r="D36" s="132">
        <f>SUM(D11:D$19)</f>
        <v>488883.29</v>
      </c>
      <c r="E36" s="129"/>
      <c r="F36" s="127"/>
      <c r="G36" s="83"/>
      <c r="H36" s="122" t="s">
        <v>148</v>
      </c>
      <c r="I36" s="132">
        <f>SUM(I11:I$19)</f>
        <v>27644</v>
      </c>
      <c r="J36" s="133">
        <f>SUM(J11:J$19)</f>
        <v>470306.08</v>
      </c>
    </row>
    <row r="37" spans="1:11" ht="15" thickTop="1">
      <c r="B37" s="134" t="s">
        <v>147</v>
      </c>
      <c r="C37" s="111">
        <f>SUM(C34:C36)</f>
        <v>835154</v>
      </c>
      <c r="D37" s="112">
        <f>SUM(D34:D36)</f>
        <v>5330835.29</v>
      </c>
      <c r="F37" s="127"/>
      <c r="G37" s="83"/>
      <c r="H37" s="134" t="s">
        <v>147</v>
      </c>
      <c r="I37" s="111">
        <f>SUM(I34:I36)</f>
        <v>830335</v>
      </c>
      <c r="J37" s="131">
        <f>SUM(J34:J36)</f>
        <v>5286452.08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813931</v>
      </c>
      <c r="D40" s="112">
        <f>C40*A40</f>
        <v>5697517</v>
      </c>
      <c r="F40" s="127"/>
      <c r="G40" s="130">
        <f>G35+1</f>
        <v>7</v>
      </c>
      <c r="H40" s="117">
        <v>7</v>
      </c>
      <c r="I40" s="129">
        <f>SUM(I$8:I12)</f>
        <v>809590</v>
      </c>
      <c r="J40" s="131">
        <f>I40*G40</f>
        <v>5667130</v>
      </c>
      <c r="K40" s="129"/>
    </row>
    <row r="41" spans="1:11" ht="15" thickBot="1">
      <c r="B41" s="122" t="s">
        <v>149</v>
      </c>
      <c r="C41" s="132">
        <f>SUM(C13:C$19)</f>
        <v>21223</v>
      </c>
      <c r="D41" s="132">
        <f>SUM(D13:D$19)</f>
        <v>444066.74</v>
      </c>
      <c r="E41" s="129"/>
      <c r="F41" s="127"/>
      <c r="G41" s="83"/>
      <c r="H41" s="122" t="s">
        <v>149</v>
      </c>
      <c r="I41" s="132">
        <f>SUM(I13:I$19)</f>
        <v>20745</v>
      </c>
      <c r="J41" s="133">
        <f>SUM(J13:J$19)</f>
        <v>425745.91999999998</v>
      </c>
    </row>
    <row r="42" spans="1:11" ht="15" thickTop="1">
      <c r="B42" s="134" t="s">
        <v>147</v>
      </c>
      <c r="C42" s="111">
        <f>SUM(C39:C41)</f>
        <v>835154</v>
      </c>
      <c r="D42" s="112">
        <f>SUM(D39:D41)</f>
        <v>6141583.7400000002</v>
      </c>
      <c r="F42" s="127"/>
      <c r="G42" s="83"/>
      <c r="H42" s="134" t="s">
        <v>147</v>
      </c>
      <c r="I42" s="111">
        <f>SUM(I39:I41)</f>
        <v>830335</v>
      </c>
      <c r="J42" s="131">
        <f>SUM(J39:J41)</f>
        <v>6092875.9199999999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818161</v>
      </c>
      <c r="D45" s="112">
        <f>C45*A45</f>
        <v>6545288</v>
      </c>
      <c r="F45" s="127"/>
      <c r="G45" s="130">
        <f>G40+1</f>
        <v>8</v>
      </c>
      <c r="H45" s="117">
        <v>8</v>
      </c>
      <c r="I45" s="129">
        <f>SUM(I$8:I14)</f>
        <v>813783</v>
      </c>
      <c r="J45" s="131">
        <f>I45*G45</f>
        <v>6510264</v>
      </c>
      <c r="K45" s="129"/>
    </row>
    <row r="46" spans="1:11" ht="15" thickBot="1">
      <c r="B46" s="122" t="s">
        <v>150</v>
      </c>
      <c r="C46" s="132">
        <f>SUM(C15:C$19)</f>
        <v>16993</v>
      </c>
      <c r="D46" s="132">
        <f>SUM(D15:D$19)</f>
        <v>412471.18</v>
      </c>
      <c r="E46" s="129"/>
      <c r="F46" s="127"/>
      <c r="G46" s="83"/>
      <c r="H46" s="122" t="s">
        <v>150</v>
      </c>
      <c r="I46" s="132">
        <f>SUM(I15:I$19)</f>
        <v>16552</v>
      </c>
      <c r="J46" s="133">
        <f>SUM(J15:J$19)</f>
        <v>394428.79</v>
      </c>
    </row>
    <row r="47" spans="1:11" ht="15" thickTop="1">
      <c r="B47" s="134" t="s">
        <v>147</v>
      </c>
      <c r="C47" s="111">
        <f>SUM(C44:C46)</f>
        <v>835154</v>
      </c>
      <c r="D47" s="112">
        <f>SUM(D44:D46)</f>
        <v>6957759.1799999997</v>
      </c>
      <c r="F47" s="127"/>
      <c r="G47" s="83"/>
      <c r="H47" s="134" t="s">
        <v>147</v>
      </c>
      <c r="I47" s="111">
        <f>SUM(I44:I46)</f>
        <v>830335</v>
      </c>
      <c r="J47" s="131">
        <f>SUM(J44:J46)</f>
        <v>6904692.79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820870</v>
      </c>
      <c r="D50" s="112">
        <f>C50*A50</f>
        <v>7387830</v>
      </c>
      <c r="G50" s="130">
        <f>G45+1</f>
        <v>9</v>
      </c>
      <c r="H50" s="117">
        <v>9</v>
      </c>
      <c r="I50" s="129">
        <f>SUM(I$8:I16)</f>
        <v>816463</v>
      </c>
      <c r="J50" s="131">
        <f>I50*G50</f>
        <v>7348167</v>
      </c>
      <c r="K50" s="129"/>
    </row>
    <row r="51" spans="1:11" ht="15" thickBot="1">
      <c r="B51" s="122" t="s">
        <v>151</v>
      </c>
      <c r="C51" s="132">
        <f>SUM(C17:C$19)</f>
        <v>14284</v>
      </c>
      <c r="D51" s="132">
        <f>SUM(D17:D$19)</f>
        <v>389500.51</v>
      </c>
      <c r="E51" s="129"/>
      <c r="G51" s="83"/>
      <c r="H51" s="122" t="s">
        <v>151</v>
      </c>
      <c r="I51" s="132">
        <f>SUM(I17:I$19)</f>
        <v>13872</v>
      </c>
      <c r="J51" s="133">
        <f>SUM(J17:J$19)</f>
        <v>371704.81</v>
      </c>
    </row>
    <row r="52" spans="1:11" ht="15" thickTop="1">
      <c r="B52" s="134" t="s">
        <v>147</v>
      </c>
      <c r="C52" s="111">
        <f>SUM(C49:C51)</f>
        <v>835154</v>
      </c>
      <c r="D52" s="112">
        <f>SUM(D49:D51)</f>
        <v>7777330.5099999998</v>
      </c>
      <c r="G52" s="83"/>
      <c r="H52" s="134" t="s">
        <v>147</v>
      </c>
      <c r="I52" s="111">
        <f>SUM(I49:I51)</f>
        <v>830335</v>
      </c>
      <c r="J52" s="131">
        <f>SUM(J49:J51)</f>
        <v>7719871.8099999996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 ht="409.6">
      <c r="A55" s="130">
        <f>A50+1</f>
        <v>10</v>
      </c>
      <c r="B55" s="117">
        <v>10</v>
      </c>
      <c r="C55" s="129">
        <f>SUM($C$8:C18)</f>
        <v>822868</v>
      </c>
      <c r="D55" s="112">
        <f>C55*A55</f>
        <v>8228680</v>
      </c>
      <c r="G55" s="130">
        <f>G50+1</f>
        <v>10</v>
      </c>
      <c r="H55" s="117">
        <v>10</v>
      </c>
      <c r="I55" s="129">
        <f>SUM(I$8:I18)</f>
        <v>818435</v>
      </c>
      <c r="J55" s="131">
        <f>I55*G55</f>
        <v>8184350</v>
      </c>
      <c r="K55" s="129"/>
    </row>
    <row r="56" spans="1:11" ht="15" thickBot="1">
      <c r="B56" s="122" t="s">
        <v>152</v>
      </c>
      <c r="C56" s="132">
        <f>SUM(C19:C$19)</f>
        <v>12286</v>
      </c>
      <c r="D56" s="132">
        <f>SUM(D19:D$19)</f>
        <v>370566.68</v>
      </c>
      <c r="E56" s="129"/>
      <c r="G56" s="83"/>
      <c r="H56" s="122" t="s">
        <v>152</v>
      </c>
      <c r="I56" s="132">
        <f>SUM(I19:I$19)</f>
        <v>11900</v>
      </c>
      <c r="J56" s="133">
        <f>SUM(J19:J$19)</f>
        <v>353018.25</v>
      </c>
      <c r="K56" s="137"/>
    </row>
    <row r="57" spans="1:11" ht="15" thickTop="1">
      <c r="B57" s="134" t="s">
        <v>147</v>
      </c>
      <c r="C57" s="111">
        <f>SUM(C54:C56)</f>
        <v>835154</v>
      </c>
      <c r="D57" s="112">
        <f>SUM(D54:D56)</f>
        <v>8599246.6799999997</v>
      </c>
      <c r="G57" s="83"/>
      <c r="H57" s="134" t="s">
        <v>147</v>
      </c>
      <c r="I57" s="111">
        <f>SUM(I54:I56)</f>
        <v>830335</v>
      </c>
      <c r="J57" s="131">
        <f>SUM(J54:J56)</f>
        <v>8537368.25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L57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357</v>
      </c>
    </row>
    <row r="2" spans="1:10">
      <c r="A2" s="6" t="s">
        <v>347</v>
      </c>
    </row>
    <row r="3" spans="1:10">
      <c r="A3" s="6"/>
    </row>
    <row r="4" spans="1:10">
      <c r="A4" s="110" t="s">
        <v>176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/>
    </row>
    <row r="8" spans="1:10">
      <c r="A8"/>
      <c r="B8" s="117" t="s">
        <v>129</v>
      </c>
      <c r="C8" s="120">
        <v>810870</v>
      </c>
      <c r="D8" s="121">
        <v>4054350</v>
      </c>
      <c r="F8" s="120">
        <v>4135</v>
      </c>
      <c r="G8" s="121">
        <v>20675</v>
      </c>
      <c r="I8" s="120">
        <f t="shared" ref="I8:I19" si="0">MAX(0,C8-F8)</f>
        <v>806735</v>
      </c>
      <c r="J8" s="121">
        <f t="shared" ref="J8:J19" si="1">MAX(0,D8-G8)</f>
        <v>4033675</v>
      </c>
    </row>
    <row r="9" spans="1:10">
      <c r="A9"/>
      <c r="B9" s="117" t="s">
        <v>130</v>
      </c>
      <c r="C9" s="120">
        <v>19884</v>
      </c>
      <c r="D9" s="121">
        <v>108111.6</v>
      </c>
      <c r="F9" s="120">
        <v>78</v>
      </c>
      <c r="G9" s="121">
        <v>422.59</v>
      </c>
      <c r="I9" s="120">
        <f t="shared" si="0"/>
        <v>19806</v>
      </c>
      <c r="J9" s="121">
        <f t="shared" si="1"/>
        <v>107689.01000000001</v>
      </c>
    </row>
    <row r="10" spans="1:10">
      <c r="A10"/>
      <c r="B10" s="117" t="s">
        <v>131</v>
      </c>
      <c r="C10" s="120">
        <v>178</v>
      </c>
      <c r="D10" s="121">
        <v>1068</v>
      </c>
      <c r="F10" s="120">
        <v>1</v>
      </c>
      <c r="G10" s="121">
        <v>6</v>
      </c>
      <c r="I10" s="120">
        <f t="shared" si="0"/>
        <v>177</v>
      </c>
      <c r="J10" s="121">
        <f t="shared" si="1"/>
        <v>1062</v>
      </c>
    </row>
    <row r="11" spans="1:10">
      <c r="A11"/>
      <c r="B11" s="117" t="s">
        <v>132</v>
      </c>
      <c r="C11" s="120">
        <v>9609</v>
      </c>
      <c r="D11" s="121">
        <v>61963.64</v>
      </c>
      <c r="F11" s="120">
        <v>29</v>
      </c>
      <c r="G11" s="121">
        <v>189.8</v>
      </c>
      <c r="I11" s="120">
        <f t="shared" si="0"/>
        <v>9580</v>
      </c>
      <c r="J11" s="121">
        <f t="shared" si="1"/>
        <v>61773.84</v>
      </c>
    </row>
    <row r="12" spans="1:10">
      <c r="A12"/>
      <c r="B12" s="117" t="s">
        <v>133</v>
      </c>
      <c r="C12" s="120">
        <v>70</v>
      </c>
      <c r="D12" s="121">
        <v>490</v>
      </c>
      <c r="F12" s="120">
        <v>1</v>
      </c>
      <c r="G12" s="121">
        <v>7</v>
      </c>
      <c r="I12" s="120">
        <f t="shared" si="0"/>
        <v>69</v>
      </c>
      <c r="J12" s="121">
        <f t="shared" si="1"/>
        <v>483</v>
      </c>
    </row>
    <row r="13" spans="1:10">
      <c r="A13"/>
      <c r="B13" s="117" t="s">
        <v>134</v>
      </c>
      <c r="C13" s="120">
        <v>5610</v>
      </c>
      <c r="D13" s="121">
        <v>41844.97</v>
      </c>
      <c r="F13" s="120">
        <v>40</v>
      </c>
      <c r="G13" s="121">
        <v>298.14</v>
      </c>
      <c r="I13" s="120">
        <f t="shared" si="0"/>
        <v>5570</v>
      </c>
      <c r="J13" s="121">
        <f t="shared" si="1"/>
        <v>41546.83</v>
      </c>
    </row>
    <row r="14" spans="1:10">
      <c r="A14"/>
      <c r="B14" s="117" t="s">
        <v>135</v>
      </c>
      <c r="C14" s="120">
        <v>50</v>
      </c>
      <c r="D14" s="121">
        <v>400</v>
      </c>
      <c r="F14" s="120"/>
      <c r="G14" s="121"/>
      <c r="I14" s="120">
        <f t="shared" si="0"/>
        <v>50</v>
      </c>
      <c r="J14" s="121">
        <f t="shared" si="1"/>
        <v>400</v>
      </c>
    </row>
    <row r="15" spans="1:10">
      <c r="A15"/>
      <c r="B15" s="117" t="s">
        <v>136</v>
      </c>
      <c r="C15" s="120">
        <v>3602</v>
      </c>
      <c r="D15" s="121">
        <v>30504.799999999999</v>
      </c>
      <c r="F15" s="120">
        <v>25</v>
      </c>
      <c r="G15" s="121">
        <v>211.91</v>
      </c>
      <c r="I15" s="120">
        <f t="shared" si="0"/>
        <v>3577</v>
      </c>
      <c r="J15" s="121">
        <f t="shared" si="1"/>
        <v>30292.89</v>
      </c>
    </row>
    <row r="16" spans="1:10">
      <c r="A16"/>
      <c r="B16" s="117" t="s">
        <v>137</v>
      </c>
      <c r="C16" s="120">
        <v>36</v>
      </c>
      <c r="D16" s="121">
        <v>324</v>
      </c>
      <c r="F16" s="120">
        <v>1</v>
      </c>
      <c r="G16" s="121">
        <v>9</v>
      </c>
      <c r="I16" s="120">
        <f t="shared" si="0"/>
        <v>35</v>
      </c>
      <c r="J16" s="121">
        <f t="shared" si="1"/>
        <v>315</v>
      </c>
    </row>
    <row r="17" spans="1:12">
      <c r="A17"/>
      <c r="B17" s="117" t="s">
        <v>138</v>
      </c>
      <c r="C17" s="120">
        <v>2474</v>
      </c>
      <c r="D17" s="121">
        <v>23438.42</v>
      </c>
      <c r="F17" s="120">
        <v>21</v>
      </c>
      <c r="G17" s="121">
        <v>202.45</v>
      </c>
      <c r="I17" s="120">
        <f t="shared" si="0"/>
        <v>2453</v>
      </c>
      <c r="J17" s="121">
        <f t="shared" si="1"/>
        <v>23235.969999999998</v>
      </c>
    </row>
    <row r="18" spans="1:12">
      <c r="A18"/>
      <c r="B18" s="117" t="s">
        <v>139</v>
      </c>
      <c r="C18" s="120">
        <v>33</v>
      </c>
      <c r="D18" s="121">
        <v>330</v>
      </c>
      <c r="F18" s="120"/>
      <c r="G18" s="121"/>
      <c r="I18" s="120">
        <f t="shared" si="0"/>
        <v>33</v>
      </c>
      <c r="J18" s="121">
        <f t="shared" si="1"/>
        <v>330</v>
      </c>
    </row>
    <row r="19" spans="1:12" ht="15" thickBot="1">
      <c r="A19"/>
      <c r="B19" s="122" t="s">
        <v>140</v>
      </c>
      <c r="C19" s="123">
        <v>13443</v>
      </c>
      <c r="D19" s="124">
        <v>400625.1</v>
      </c>
      <c r="F19" s="123">
        <v>404</v>
      </c>
      <c r="G19" s="124">
        <v>24756.240000000002</v>
      </c>
      <c r="I19" s="123">
        <f t="shared" si="0"/>
        <v>13039</v>
      </c>
      <c r="J19" s="124">
        <f t="shared" si="1"/>
        <v>375868.86</v>
      </c>
    </row>
    <row r="20" spans="1:12" ht="15" thickTop="1">
      <c r="A20"/>
      <c r="B20" s="117" t="s">
        <v>141</v>
      </c>
      <c r="C20" s="111">
        <f>SUM(C7:C19)</f>
        <v>865859</v>
      </c>
      <c r="D20" s="112">
        <f>SUM(D7:D19)</f>
        <v>4723450.5299999993</v>
      </c>
      <c r="F20" s="111">
        <f>SUM(F7:F19)</f>
        <v>4735</v>
      </c>
      <c r="G20" s="112">
        <f>SUM(G7:G19)</f>
        <v>46778.130000000005</v>
      </c>
      <c r="I20" s="111">
        <f>SUM(I7:I19)</f>
        <v>861124</v>
      </c>
      <c r="J20" s="112">
        <f>SUM(J7:J19)</f>
        <v>4676672.3999999994</v>
      </c>
      <c r="K20" s="125"/>
      <c r="L20" s="126"/>
    </row>
    <row r="21" spans="1:12">
      <c r="A21"/>
      <c r="B21" s="117" t="s">
        <v>159</v>
      </c>
      <c r="D21" s="112">
        <f>SUM(D11:D19)</f>
        <v>559920.92999999993</v>
      </c>
      <c r="F21" s="111"/>
      <c r="G21" s="112"/>
      <c r="I21" s="111"/>
      <c r="J21" s="112"/>
      <c r="K21" s="125"/>
      <c r="L21" s="126"/>
    </row>
    <row r="22" spans="1:12">
      <c r="A22"/>
      <c r="B22" s="117" t="s">
        <v>155</v>
      </c>
      <c r="D22" s="112">
        <f>SUM(D13:D19)</f>
        <v>497467.29</v>
      </c>
      <c r="F22" s="111"/>
      <c r="G22" s="112"/>
      <c r="I22" s="111"/>
      <c r="J22" s="112"/>
      <c r="K22" s="125"/>
      <c r="L22" s="126"/>
    </row>
    <row r="23" spans="1:12">
      <c r="A23"/>
      <c r="B23" s="117" t="s">
        <v>156</v>
      </c>
      <c r="D23" s="112">
        <f>SUM(D15:D19)</f>
        <v>455222.31999999995</v>
      </c>
    </row>
    <row r="24" spans="1:12">
      <c r="A24"/>
      <c r="B24" s="117" t="s">
        <v>157</v>
      </c>
      <c r="D24" s="112">
        <f>SUM(D17:D19)</f>
        <v>424393.51999999996</v>
      </c>
    </row>
    <row r="25" spans="1:12">
      <c r="A25"/>
      <c r="B25" s="117" t="s">
        <v>158</v>
      </c>
      <c r="D25" s="112">
        <f>D19</f>
        <v>400625.1</v>
      </c>
    </row>
    <row r="26" spans="1:12">
      <c r="A26" s="110" t="s">
        <v>177</v>
      </c>
      <c r="G26" s="110" t="s">
        <v>177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17"/>
      <c r="C29" s="129"/>
      <c r="F29" s="127"/>
      <c r="G29" s="128" t="s">
        <v>144</v>
      </c>
      <c r="H29" s="117" t="s">
        <v>145</v>
      </c>
      <c r="I29" s="129">
        <f>I7</f>
        <v>0</v>
      </c>
      <c r="J29" s="112">
        <f>J7</f>
        <v>0</v>
      </c>
    </row>
    <row r="30" spans="1:12">
      <c r="A30" s="130">
        <v>5</v>
      </c>
      <c r="B30" s="117">
        <v>5</v>
      </c>
      <c r="C30" s="129">
        <f>C8</f>
        <v>810870</v>
      </c>
      <c r="D30" s="129">
        <f>D8</f>
        <v>4054350</v>
      </c>
      <c r="E30" s="129"/>
      <c r="F30" s="127"/>
      <c r="G30" s="130">
        <v>5</v>
      </c>
      <c r="H30" s="117">
        <v>5</v>
      </c>
      <c r="I30" s="271">
        <f>I8</f>
        <v>806735</v>
      </c>
      <c r="J30" s="131">
        <f>J8</f>
        <v>4033675</v>
      </c>
    </row>
    <row r="31" spans="1:12" ht="15" thickBot="1">
      <c r="B31" s="122" t="s">
        <v>146</v>
      </c>
      <c r="C31" s="132">
        <f>SUM(C9:C$19)</f>
        <v>54989</v>
      </c>
      <c r="D31" s="132">
        <f>SUM(D9:D$19)</f>
        <v>669100.53</v>
      </c>
      <c r="E31" s="129"/>
      <c r="F31" s="127"/>
      <c r="G31" s="83"/>
      <c r="H31" s="122" t="s">
        <v>146</v>
      </c>
      <c r="I31" s="132">
        <f>SUM(I9:I$19)</f>
        <v>54389</v>
      </c>
      <c r="J31" s="273">
        <f>SUM(J9:J$19)</f>
        <v>642997.39999999991</v>
      </c>
    </row>
    <row r="32" spans="1:12" ht="15" thickTop="1">
      <c r="B32" s="134" t="s">
        <v>147</v>
      </c>
      <c r="C32" s="111">
        <f>SUM(C29:C31)</f>
        <v>865859</v>
      </c>
      <c r="D32" s="112">
        <f>SUM(D29:D31)</f>
        <v>4723450.53</v>
      </c>
      <c r="F32" s="127"/>
      <c r="G32" s="83"/>
      <c r="H32" s="134" t="s">
        <v>147</v>
      </c>
      <c r="I32" s="272">
        <f>SUM(I29:I31)</f>
        <v>861124</v>
      </c>
      <c r="J32" s="131">
        <f>SUM(J29:J31)</f>
        <v>4676672.4000000004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830932</v>
      </c>
      <c r="D35" s="112">
        <f>C35*A35</f>
        <v>4985592</v>
      </c>
      <c r="F35" s="127"/>
      <c r="G35" s="130">
        <v>6</v>
      </c>
      <c r="H35" s="117">
        <v>6</v>
      </c>
      <c r="I35" s="129">
        <f>SUM(I$8:I10)</f>
        <v>826718</v>
      </c>
      <c r="J35" s="131">
        <f>I35*G35</f>
        <v>4960308</v>
      </c>
      <c r="K35" s="129"/>
    </row>
    <row r="36" spans="1:11" ht="15" thickBot="1">
      <c r="B36" s="122" t="s">
        <v>148</v>
      </c>
      <c r="C36" s="132">
        <f>SUM(C11:C$19)</f>
        <v>34927</v>
      </c>
      <c r="D36" s="132">
        <f>SUM(D11:D$19)</f>
        <v>559920.92999999993</v>
      </c>
      <c r="E36" s="129"/>
      <c r="F36" s="127"/>
      <c r="G36" s="83"/>
      <c r="H36" s="122" t="s">
        <v>148</v>
      </c>
      <c r="I36" s="132">
        <f>SUM(I11:I$19)</f>
        <v>34406</v>
      </c>
      <c r="J36" s="133">
        <f>SUM(J11:J$19)</f>
        <v>534246.39</v>
      </c>
    </row>
    <row r="37" spans="1:11" ht="15" thickTop="1">
      <c r="B37" s="134" t="s">
        <v>147</v>
      </c>
      <c r="C37" s="111">
        <f>SUM(C34:C36)</f>
        <v>865859</v>
      </c>
      <c r="D37" s="112">
        <f>SUM(D34:D36)</f>
        <v>5545512.9299999997</v>
      </c>
      <c r="F37" s="127"/>
      <c r="G37" s="83"/>
      <c r="H37" s="134" t="s">
        <v>147</v>
      </c>
      <c r="I37" s="111">
        <f>SUM(I34:I36)</f>
        <v>861124</v>
      </c>
      <c r="J37" s="131">
        <f>SUM(J34:J36)</f>
        <v>5494554.3899999997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840611</v>
      </c>
      <c r="D40" s="112">
        <f>C40*A40</f>
        <v>5884277</v>
      </c>
      <c r="F40" s="127"/>
      <c r="G40" s="130">
        <f>G35+1</f>
        <v>7</v>
      </c>
      <c r="H40" s="117">
        <v>7</v>
      </c>
      <c r="I40" s="129">
        <f>SUM(I$8:I12)</f>
        <v>836367</v>
      </c>
      <c r="J40" s="131">
        <f>I40*G40</f>
        <v>5854569</v>
      </c>
      <c r="K40" s="129"/>
    </row>
    <row r="41" spans="1:11" ht="15" thickBot="1">
      <c r="B41" s="122" t="s">
        <v>149</v>
      </c>
      <c r="C41" s="132">
        <f>SUM(C13:C$19)</f>
        <v>25248</v>
      </c>
      <c r="D41" s="132">
        <f>SUM(D13:D$19)</f>
        <v>497467.29</v>
      </c>
      <c r="E41" s="129"/>
      <c r="F41" s="127"/>
      <c r="G41" s="83"/>
      <c r="H41" s="122" t="s">
        <v>149</v>
      </c>
      <c r="I41" s="132">
        <f>SUM(I13:I$19)</f>
        <v>24757</v>
      </c>
      <c r="J41" s="133">
        <f>SUM(J13:J$19)</f>
        <v>471989.55</v>
      </c>
    </row>
    <row r="42" spans="1:11" ht="15" thickTop="1">
      <c r="B42" s="134" t="s">
        <v>147</v>
      </c>
      <c r="C42" s="111">
        <f>SUM(C39:C41)</f>
        <v>865859</v>
      </c>
      <c r="D42" s="112">
        <f>SUM(D39:D41)</f>
        <v>6381744.29</v>
      </c>
      <c r="F42" s="127"/>
      <c r="G42" s="83"/>
      <c r="H42" s="134" t="s">
        <v>147</v>
      </c>
      <c r="I42" s="111">
        <f>SUM(I39:I41)</f>
        <v>861124</v>
      </c>
      <c r="J42" s="131">
        <f>SUM(J39:J41)</f>
        <v>6326558.5499999998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846271</v>
      </c>
      <c r="D45" s="112">
        <f>C45*A45</f>
        <v>6770168</v>
      </c>
      <c r="F45" s="127"/>
      <c r="G45" s="130">
        <f>G40+1</f>
        <v>8</v>
      </c>
      <c r="H45" s="117">
        <v>8</v>
      </c>
      <c r="I45" s="129">
        <f>SUM(I$8:I14)</f>
        <v>841987</v>
      </c>
      <c r="J45" s="131">
        <f>I45*G45</f>
        <v>6735896</v>
      </c>
      <c r="K45" s="129"/>
    </row>
    <row r="46" spans="1:11" ht="15" thickBot="1">
      <c r="B46" s="122" t="s">
        <v>150</v>
      </c>
      <c r="C46" s="132">
        <f>SUM(C15:C$19)</f>
        <v>19588</v>
      </c>
      <c r="D46" s="132">
        <f>SUM(D15:D$19)</f>
        <v>455222.31999999995</v>
      </c>
      <c r="E46" s="129"/>
      <c r="F46" s="127"/>
      <c r="G46" s="83"/>
      <c r="H46" s="122" t="s">
        <v>150</v>
      </c>
      <c r="I46" s="132">
        <f>SUM(I15:I$19)</f>
        <v>19137</v>
      </c>
      <c r="J46" s="133">
        <f>SUM(J15:J$19)</f>
        <v>430042.72</v>
      </c>
    </row>
    <row r="47" spans="1:11" ht="15" thickTop="1">
      <c r="B47" s="134" t="s">
        <v>147</v>
      </c>
      <c r="C47" s="111">
        <f>SUM(C44:C46)</f>
        <v>865859</v>
      </c>
      <c r="D47" s="112">
        <f>SUM(D44:D46)</f>
        <v>7225390.3200000003</v>
      </c>
      <c r="F47" s="127"/>
      <c r="G47" s="83"/>
      <c r="H47" s="134" t="s">
        <v>147</v>
      </c>
      <c r="I47" s="111">
        <f>SUM(I44:I46)</f>
        <v>861124</v>
      </c>
      <c r="J47" s="131">
        <f>SUM(J44:J46)</f>
        <v>7165938.7199999997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849909</v>
      </c>
      <c r="D50" s="112">
        <f>C50*A50</f>
        <v>7649181</v>
      </c>
      <c r="G50" s="130">
        <f>G45+1</f>
        <v>9</v>
      </c>
      <c r="H50" s="117">
        <v>9</v>
      </c>
      <c r="I50" s="129">
        <f>SUM(I$8:I16)</f>
        <v>845599</v>
      </c>
      <c r="J50" s="131">
        <f>I50*G50</f>
        <v>7610391</v>
      </c>
      <c r="K50" s="129"/>
    </row>
    <row r="51" spans="1:11" ht="15" thickBot="1">
      <c r="B51" s="122" t="s">
        <v>151</v>
      </c>
      <c r="C51" s="132">
        <f>SUM(C17:C$19)</f>
        <v>15950</v>
      </c>
      <c r="D51" s="132">
        <f>SUM(D17:D$19)</f>
        <v>424393.51999999996</v>
      </c>
      <c r="E51" s="129"/>
      <c r="G51" s="83"/>
      <c r="H51" s="122" t="s">
        <v>151</v>
      </c>
      <c r="I51" s="132">
        <f>SUM(I17:I$19)</f>
        <v>15525</v>
      </c>
      <c r="J51" s="133">
        <f>SUM(J17:J$19)</f>
        <v>399434.82999999996</v>
      </c>
    </row>
    <row r="52" spans="1:11" ht="15" thickTop="1">
      <c r="B52" s="134" t="s">
        <v>147</v>
      </c>
      <c r="C52" s="111">
        <f>SUM(C49:C51)</f>
        <v>865859</v>
      </c>
      <c r="D52" s="112">
        <f>SUM(D49:D51)</f>
        <v>8073574.5199999996</v>
      </c>
      <c r="G52" s="83"/>
      <c r="H52" s="134" t="s">
        <v>147</v>
      </c>
      <c r="I52" s="111">
        <f>SUM(I49:I51)</f>
        <v>861124</v>
      </c>
      <c r="J52" s="131">
        <f>SUM(J49:J51)</f>
        <v>8009825.8300000001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 ht="409.6">
      <c r="A55" s="130">
        <f>A50+1</f>
        <v>10</v>
      </c>
      <c r="B55" s="117">
        <v>10</v>
      </c>
      <c r="C55" s="129">
        <f>SUM($C$8:C18)</f>
        <v>852416</v>
      </c>
      <c r="D55" s="112">
        <f>C55*A55</f>
        <v>8524160</v>
      </c>
      <c r="G55" s="130">
        <f>G50+1</f>
        <v>10</v>
      </c>
      <c r="H55" s="117">
        <v>10</v>
      </c>
      <c r="I55" s="129">
        <f>SUM(I$8:I18)</f>
        <v>848085</v>
      </c>
      <c r="J55" s="131">
        <f>I55*G55</f>
        <v>8480850</v>
      </c>
      <c r="K55" s="129"/>
    </row>
    <row r="56" spans="1:11" ht="15" thickBot="1">
      <c r="B56" s="122" t="s">
        <v>152</v>
      </c>
      <c r="C56" s="132">
        <f>SUM(C19:C$19)</f>
        <v>13443</v>
      </c>
      <c r="D56" s="132">
        <f>SUM(D19:D$19)</f>
        <v>400625.1</v>
      </c>
      <c r="E56" s="129"/>
      <c r="G56" s="83"/>
      <c r="H56" s="122" t="s">
        <v>152</v>
      </c>
      <c r="I56" s="132">
        <f>SUM(I19:I$19)</f>
        <v>13039</v>
      </c>
      <c r="J56" s="133">
        <f>SUM(J19:J$19)</f>
        <v>375868.86</v>
      </c>
      <c r="K56" s="137"/>
    </row>
    <row r="57" spans="1:11" ht="15" thickTop="1">
      <c r="B57" s="134" t="s">
        <v>147</v>
      </c>
      <c r="C57" s="111">
        <f>SUM(C54:C56)</f>
        <v>865859</v>
      </c>
      <c r="D57" s="112">
        <f>SUM(D54:D56)</f>
        <v>8924785.0999999996</v>
      </c>
      <c r="G57" s="83"/>
      <c r="H57" s="134" t="s">
        <v>147</v>
      </c>
      <c r="I57" s="111">
        <f>SUM(I54:I56)</f>
        <v>861124</v>
      </c>
      <c r="J57" s="131">
        <f>SUM(J54:J56)</f>
        <v>8856718.8599999994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57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358</v>
      </c>
    </row>
    <row r="2" spans="1:10">
      <c r="A2" s="6" t="s">
        <v>347</v>
      </c>
    </row>
    <row r="3" spans="1:10">
      <c r="A3" s="6"/>
    </row>
    <row r="4" spans="1:10">
      <c r="A4" s="110" t="s">
        <v>178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/>
    </row>
    <row r="8" spans="1:10">
      <c r="A8"/>
      <c r="B8" s="117" t="s">
        <v>129</v>
      </c>
      <c r="C8" s="120">
        <v>768377</v>
      </c>
      <c r="D8" s="121">
        <v>3841885</v>
      </c>
      <c r="F8" s="120">
        <v>4289</v>
      </c>
      <c r="G8" s="121">
        <v>21445</v>
      </c>
      <c r="I8" s="120">
        <f t="shared" ref="I8:I19" si="0">MAX(0,C8-F8)</f>
        <v>764088</v>
      </c>
      <c r="J8" s="121">
        <f t="shared" ref="J8:J19" si="1">MAX(0,D8-G8)</f>
        <v>3820440</v>
      </c>
    </row>
    <row r="9" spans="1:10">
      <c r="A9"/>
      <c r="B9" s="117" t="s">
        <v>130</v>
      </c>
      <c r="C9" s="120">
        <v>24008</v>
      </c>
      <c r="D9" s="121">
        <v>130577.7</v>
      </c>
      <c r="F9" s="120">
        <v>95</v>
      </c>
      <c r="G9" s="121">
        <v>521.29999999999995</v>
      </c>
      <c r="I9" s="120">
        <f t="shared" si="0"/>
        <v>23913</v>
      </c>
      <c r="J9" s="121">
        <f t="shared" si="1"/>
        <v>130056.4</v>
      </c>
    </row>
    <row r="10" spans="1:10">
      <c r="A10"/>
      <c r="B10" s="117" t="s">
        <v>131</v>
      </c>
      <c r="C10" s="120">
        <v>189</v>
      </c>
      <c r="D10" s="121">
        <v>1134</v>
      </c>
      <c r="F10" s="120">
        <v>0</v>
      </c>
      <c r="G10" s="121">
        <v>0</v>
      </c>
      <c r="I10" s="120">
        <f t="shared" si="0"/>
        <v>189</v>
      </c>
      <c r="J10" s="121">
        <f t="shared" si="1"/>
        <v>1134</v>
      </c>
    </row>
    <row r="11" spans="1:10">
      <c r="A11"/>
      <c r="B11" s="117" t="s">
        <v>132</v>
      </c>
      <c r="C11" s="120">
        <v>11590</v>
      </c>
      <c r="D11" s="121">
        <v>74756.89</v>
      </c>
      <c r="F11" s="120">
        <v>64</v>
      </c>
      <c r="G11" s="121">
        <v>414.32</v>
      </c>
      <c r="I11" s="120">
        <f t="shared" si="0"/>
        <v>11526</v>
      </c>
      <c r="J11" s="121">
        <f t="shared" si="1"/>
        <v>74342.569999999992</v>
      </c>
    </row>
    <row r="12" spans="1:10">
      <c r="A12"/>
      <c r="B12" s="117" t="s">
        <v>133</v>
      </c>
      <c r="C12" s="120">
        <v>76</v>
      </c>
      <c r="D12" s="121">
        <v>532</v>
      </c>
      <c r="F12" s="120">
        <v>1</v>
      </c>
      <c r="G12" s="121">
        <v>7</v>
      </c>
      <c r="I12" s="120">
        <f t="shared" si="0"/>
        <v>75</v>
      </c>
      <c r="J12" s="121">
        <f t="shared" si="1"/>
        <v>525</v>
      </c>
    </row>
    <row r="13" spans="1:10">
      <c r="A13"/>
      <c r="B13" s="117" t="s">
        <v>134</v>
      </c>
      <c r="C13" s="120">
        <v>6357</v>
      </c>
      <c r="D13" s="121">
        <v>47402.91</v>
      </c>
      <c r="F13" s="120">
        <v>42</v>
      </c>
      <c r="G13" s="121">
        <v>313.64</v>
      </c>
      <c r="I13" s="120">
        <f t="shared" si="0"/>
        <v>6315</v>
      </c>
      <c r="J13" s="121">
        <f t="shared" si="1"/>
        <v>47089.270000000004</v>
      </c>
    </row>
    <row r="14" spans="1:10">
      <c r="A14"/>
      <c r="B14" s="117" t="s">
        <v>135</v>
      </c>
      <c r="C14" s="120">
        <v>46</v>
      </c>
      <c r="D14" s="121">
        <v>368</v>
      </c>
      <c r="F14" s="120">
        <v>0</v>
      </c>
      <c r="G14" s="121">
        <v>0</v>
      </c>
      <c r="I14" s="120">
        <f t="shared" si="0"/>
        <v>46</v>
      </c>
      <c r="J14" s="121">
        <f t="shared" si="1"/>
        <v>368</v>
      </c>
    </row>
    <row r="15" spans="1:10">
      <c r="A15"/>
      <c r="B15" s="117" t="s">
        <v>136</v>
      </c>
      <c r="C15" s="120">
        <v>4056</v>
      </c>
      <c r="D15" s="121">
        <v>34341.78</v>
      </c>
      <c r="F15" s="120">
        <v>40</v>
      </c>
      <c r="G15" s="121">
        <v>338.09</v>
      </c>
      <c r="I15" s="120">
        <f t="shared" si="0"/>
        <v>4016</v>
      </c>
      <c r="J15" s="121">
        <f t="shared" si="1"/>
        <v>34003.69</v>
      </c>
    </row>
    <row r="16" spans="1:10">
      <c r="A16"/>
      <c r="B16" s="117" t="s">
        <v>137</v>
      </c>
      <c r="C16" s="120">
        <v>42</v>
      </c>
      <c r="D16" s="121">
        <v>378</v>
      </c>
      <c r="F16" s="120">
        <v>0</v>
      </c>
      <c r="G16" s="121">
        <v>0</v>
      </c>
      <c r="I16" s="120">
        <f t="shared" si="0"/>
        <v>42</v>
      </c>
      <c r="J16" s="121">
        <f t="shared" si="1"/>
        <v>378</v>
      </c>
    </row>
    <row r="17" spans="1:12">
      <c r="A17"/>
      <c r="B17" s="117" t="s">
        <v>138</v>
      </c>
      <c r="C17" s="120">
        <v>2641</v>
      </c>
      <c r="D17" s="121">
        <v>24991.74</v>
      </c>
      <c r="F17" s="120">
        <v>32</v>
      </c>
      <c r="G17" s="121">
        <v>301.85000000000002</v>
      </c>
      <c r="I17" s="120">
        <f t="shared" si="0"/>
        <v>2609</v>
      </c>
      <c r="J17" s="121">
        <f t="shared" si="1"/>
        <v>24689.890000000003</v>
      </c>
    </row>
    <row r="18" spans="1:12">
      <c r="A18"/>
      <c r="B18" s="117" t="s">
        <v>139</v>
      </c>
      <c r="C18" s="120">
        <v>21</v>
      </c>
      <c r="D18" s="121">
        <v>210</v>
      </c>
      <c r="F18" s="120">
        <v>1</v>
      </c>
      <c r="G18" s="121">
        <v>10</v>
      </c>
      <c r="I18" s="120">
        <f t="shared" si="0"/>
        <v>20</v>
      </c>
      <c r="J18" s="121">
        <f t="shared" si="1"/>
        <v>200</v>
      </c>
    </row>
    <row r="19" spans="1:12" ht="15" thickBot="1">
      <c r="A19"/>
      <c r="B19" s="122" t="s">
        <v>140</v>
      </c>
      <c r="C19" s="123">
        <v>13897</v>
      </c>
      <c r="D19" s="124">
        <v>399402.66</v>
      </c>
      <c r="F19" s="123">
        <v>451</v>
      </c>
      <c r="G19" s="124">
        <v>21782.49</v>
      </c>
      <c r="I19" s="123">
        <f t="shared" si="0"/>
        <v>13446</v>
      </c>
      <c r="J19" s="124">
        <f t="shared" si="1"/>
        <v>377620.17</v>
      </c>
    </row>
    <row r="20" spans="1:12" ht="15" thickTop="1">
      <c r="A20"/>
      <c r="B20" s="117" t="s">
        <v>141</v>
      </c>
      <c r="C20" s="111">
        <f>SUM(C7:C19)</f>
        <v>831300</v>
      </c>
      <c r="D20" s="112">
        <f>SUM(D7:D19)</f>
        <v>4555980.6800000006</v>
      </c>
      <c r="F20" s="111">
        <f>SUM(F7:F19)</f>
        <v>5015</v>
      </c>
      <c r="G20" s="112">
        <f>SUM(G7:G19)</f>
        <v>45133.69</v>
      </c>
      <c r="I20" s="111">
        <f>SUM(I7:I19)</f>
        <v>826285</v>
      </c>
      <c r="J20" s="112">
        <f>SUM(J7:J19)</f>
        <v>4510846.99</v>
      </c>
      <c r="K20" s="125"/>
      <c r="L20" s="126"/>
    </row>
    <row r="21" spans="1:12">
      <c r="A21"/>
      <c r="B21" s="117" t="s">
        <v>159</v>
      </c>
      <c r="D21" s="112">
        <f>SUM(D11:D19)</f>
        <v>582383.98</v>
      </c>
      <c r="F21" s="111"/>
      <c r="G21" s="112"/>
      <c r="I21" s="111"/>
      <c r="J21" s="112"/>
      <c r="K21" s="125"/>
      <c r="L21" s="126"/>
    </row>
    <row r="22" spans="1:12">
      <c r="A22"/>
      <c r="B22" s="117" t="s">
        <v>155</v>
      </c>
      <c r="D22" s="112">
        <f>SUM(D13:D19)</f>
        <v>507095.08999999997</v>
      </c>
      <c r="F22" s="111"/>
      <c r="G22" s="112"/>
      <c r="I22" s="111"/>
      <c r="J22" s="112"/>
      <c r="K22" s="125"/>
      <c r="L22" s="126"/>
    </row>
    <row r="23" spans="1:12">
      <c r="A23"/>
      <c r="B23" s="117" t="s">
        <v>156</v>
      </c>
      <c r="D23" s="112">
        <f>SUM(D15:D19)</f>
        <v>459324.18</v>
      </c>
    </row>
    <row r="24" spans="1:12">
      <c r="A24"/>
      <c r="B24" s="117" t="s">
        <v>157</v>
      </c>
      <c r="D24" s="112">
        <f>SUM(D17:D19)</f>
        <v>424604.39999999997</v>
      </c>
    </row>
    <row r="25" spans="1:12">
      <c r="A25"/>
      <c r="B25" s="117" t="s">
        <v>158</v>
      </c>
      <c r="D25" s="112">
        <f>D19</f>
        <v>399402.66</v>
      </c>
    </row>
    <row r="26" spans="1:12">
      <c r="A26" s="110" t="s">
        <v>179</v>
      </c>
      <c r="G26" s="110" t="s">
        <v>179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17"/>
      <c r="C29" s="129"/>
      <c r="F29" s="127"/>
      <c r="G29" s="128" t="s">
        <v>144</v>
      </c>
      <c r="H29" s="117" t="s">
        <v>145</v>
      </c>
      <c r="I29" s="129">
        <f>I7</f>
        <v>0</v>
      </c>
      <c r="J29" s="112">
        <f>J7</f>
        <v>0</v>
      </c>
    </row>
    <row r="30" spans="1:12">
      <c r="A30" s="130">
        <v>5</v>
      </c>
      <c r="B30" s="117">
        <v>5</v>
      </c>
      <c r="C30" s="129">
        <f>C8</f>
        <v>768377</v>
      </c>
      <c r="D30" s="129">
        <f>D8</f>
        <v>3841885</v>
      </c>
      <c r="E30" s="129"/>
      <c r="F30" s="127"/>
      <c r="G30" s="130">
        <v>5</v>
      </c>
      <c r="H30" s="117">
        <v>5</v>
      </c>
      <c r="I30" s="271">
        <f>I8</f>
        <v>764088</v>
      </c>
      <c r="J30" s="131">
        <f>J8</f>
        <v>3820440</v>
      </c>
    </row>
    <row r="31" spans="1:12" ht="15" thickBot="1">
      <c r="B31" s="122" t="s">
        <v>146</v>
      </c>
      <c r="C31" s="132">
        <f>SUM(C9:C$19)</f>
        <v>62923</v>
      </c>
      <c r="D31" s="132">
        <f>SUM(D9:D$19)</f>
        <v>714095.67999999993</v>
      </c>
      <c r="E31" s="129"/>
      <c r="F31" s="127"/>
      <c r="G31" s="83"/>
      <c r="H31" s="122" t="s">
        <v>146</v>
      </c>
      <c r="I31" s="132">
        <f>SUM(I9:I$19)</f>
        <v>62197</v>
      </c>
      <c r="J31" s="273">
        <f>SUM(J9:J$19)</f>
        <v>690406.99</v>
      </c>
    </row>
    <row r="32" spans="1:12" ht="15" thickTop="1">
      <c r="B32" s="134" t="s">
        <v>147</v>
      </c>
      <c r="C32" s="111">
        <f>SUM(C29:C31)</f>
        <v>831300</v>
      </c>
      <c r="D32" s="112">
        <f>SUM(D29:D31)</f>
        <v>4555980.68</v>
      </c>
      <c r="F32" s="127"/>
      <c r="G32" s="83"/>
      <c r="H32" s="134" t="s">
        <v>147</v>
      </c>
      <c r="I32" s="272">
        <f>SUM(I29:I31)</f>
        <v>826285</v>
      </c>
      <c r="J32" s="131">
        <f>SUM(J29:J31)</f>
        <v>4510846.99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792574</v>
      </c>
      <c r="D35" s="112">
        <f>C35*A35</f>
        <v>4755444</v>
      </c>
      <c r="F35" s="127"/>
      <c r="G35" s="130">
        <v>6</v>
      </c>
      <c r="H35" s="117">
        <v>6</v>
      </c>
      <c r="I35" s="129">
        <f>SUM(I$8:I10)</f>
        <v>788190</v>
      </c>
      <c r="J35" s="131">
        <f>I35*G35</f>
        <v>4729140</v>
      </c>
      <c r="K35" s="129"/>
    </row>
    <row r="36" spans="1:11" ht="15" thickBot="1">
      <c r="B36" s="122" t="s">
        <v>148</v>
      </c>
      <c r="C36" s="132">
        <f>SUM(C11:C$19)</f>
        <v>38726</v>
      </c>
      <c r="D36" s="132">
        <f>SUM(D11:D$19)</f>
        <v>582383.98</v>
      </c>
      <c r="E36" s="129"/>
      <c r="F36" s="127"/>
      <c r="G36" s="83"/>
      <c r="H36" s="122" t="s">
        <v>148</v>
      </c>
      <c r="I36" s="132">
        <f>SUM(I11:I$19)</f>
        <v>38095</v>
      </c>
      <c r="J36" s="133">
        <f>SUM(J11:J$19)</f>
        <v>559216.59</v>
      </c>
    </row>
    <row r="37" spans="1:11" ht="15" thickTop="1">
      <c r="B37" s="134" t="s">
        <v>147</v>
      </c>
      <c r="C37" s="111">
        <f>SUM(C34:C36)</f>
        <v>831300</v>
      </c>
      <c r="D37" s="112">
        <f>SUM(D34:D36)</f>
        <v>5337827.9800000004</v>
      </c>
      <c r="F37" s="127"/>
      <c r="G37" s="83"/>
      <c r="H37" s="134" t="s">
        <v>147</v>
      </c>
      <c r="I37" s="111">
        <f>SUM(I34:I36)</f>
        <v>826285</v>
      </c>
      <c r="J37" s="131">
        <f>SUM(J34:J36)</f>
        <v>5288356.59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804240</v>
      </c>
      <c r="D40" s="112">
        <f>C40*A40</f>
        <v>5629680</v>
      </c>
      <c r="F40" s="127"/>
      <c r="G40" s="130">
        <f>G35+1</f>
        <v>7</v>
      </c>
      <c r="H40" s="117">
        <v>7</v>
      </c>
      <c r="I40" s="129">
        <f>SUM(I$8:I12)</f>
        <v>799791</v>
      </c>
      <c r="J40" s="131">
        <f>I40*G40</f>
        <v>5598537</v>
      </c>
      <c r="K40" s="129"/>
    </row>
    <row r="41" spans="1:11" ht="15" thickBot="1">
      <c r="B41" s="122" t="s">
        <v>149</v>
      </c>
      <c r="C41" s="132">
        <f>SUM(C13:C$19)</f>
        <v>27060</v>
      </c>
      <c r="D41" s="132">
        <f>SUM(D13:D$19)</f>
        <v>507095.08999999997</v>
      </c>
      <c r="E41" s="129"/>
      <c r="F41" s="127"/>
      <c r="G41" s="83"/>
      <c r="H41" s="122" t="s">
        <v>149</v>
      </c>
      <c r="I41" s="132">
        <f>SUM(I13:I$19)</f>
        <v>26494</v>
      </c>
      <c r="J41" s="133">
        <f>SUM(J13:J$19)</f>
        <v>484349.02</v>
      </c>
    </row>
    <row r="42" spans="1:11" ht="15" thickTop="1">
      <c r="B42" s="134" t="s">
        <v>147</v>
      </c>
      <c r="C42" s="111">
        <f>SUM(C39:C41)</f>
        <v>831300</v>
      </c>
      <c r="D42" s="112">
        <f>SUM(D39:D41)</f>
        <v>6136775.0899999999</v>
      </c>
      <c r="F42" s="127"/>
      <c r="G42" s="83"/>
      <c r="H42" s="134" t="s">
        <v>147</v>
      </c>
      <c r="I42" s="111">
        <f>SUM(I39:I41)</f>
        <v>826285</v>
      </c>
      <c r="J42" s="131">
        <f>SUM(J39:J41)</f>
        <v>6082886.0199999996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810643</v>
      </c>
      <c r="D45" s="112">
        <f>C45*A45</f>
        <v>6485144</v>
      </c>
      <c r="F45" s="127"/>
      <c r="G45" s="130">
        <f>G40+1</f>
        <v>8</v>
      </c>
      <c r="H45" s="117">
        <v>8</v>
      </c>
      <c r="I45" s="129">
        <f>SUM(I$8:I14)</f>
        <v>806152</v>
      </c>
      <c r="J45" s="131">
        <f>I45*G45</f>
        <v>6449216</v>
      </c>
      <c r="K45" s="129"/>
    </row>
    <row r="46" spans="1:11" ht="15" thickBot="1">
      <c r="B46" s="122" t="s">
        <v>150</v>
      </c>
      <c r="C46" s="132">
        <f>SUM(C15:C$19)</f>
        <v>20657</v>
      </c>
      <c r="D46" s="132">
        <f>SUM(D15:D$19)</f>
        <v>459324.18</v>
      </c>
      <c r="E46" s="129"/>
      <c r="F46" s="127"/>
      <c r="G46" s="83"/>
      <c r="H46" s="122" t="s">
        <v>150</v>
      </c>
      <c r="I46" s="132">
        <f>SUM(I15:I$19)</f>
        <v>20133</v>
      </c>
      <c r="J46" s="133">
        <f>SUM(J15:J$19)</f>
        <v>436891.75</v>
      </c>
    </row>
    <row r="47" spans="1:11" ht="15" thickTop="1">
      <c r="B47" s="134" t="s">
        <v>147</v>
      </c>
      <c r="C47" s="111">
        <f>SUM(C44:C46)</f>
        <v>831300</v>
      </c>
      <c r="D47" s="112">
        <f>SUM(D44:D46)</f>
        <v>6944468.1799999997</v>
      </c>
      <c r="F47" s="127"/>
      <c r="G47" s="83"/>
      <c r="H47" s="134" t="s">
        <v>147</v>
      </c>
      <c r="I47" s="111">
        <f>SUM(I44:I46)</f>
        <v>826285</v>
      </c>
      <c r="J47" s="131">
        <f>SUM(J44:J46)</f>
        <v>6886107.75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814741</v>
      </c>
      <c r="D50" s="112">
        <f>C50*A50</f>
        <v>7332669</v>
      </c>
      <c r="G50" s="130">
        <f>G45+1</f>
        <v>9</v>
      </c>
      <c r="H50" s="117">
        <v>9</v>
      </c>
      <c r="I50" s="129">
        <f>SUM(I$8:I16)</f>
        <v>810210</v>
      </c>
      <c r="J50" s="131">
        <f>I50*G50</f>
        <v>7291890</v>
      </c>
      <c r="K50" s="129"/>
    </row>
    <row r="51" spans="1:11" ht="15" thickBot="1">
      <c r="B51" s="122" t="s">
        <v>151</v>
      </c>
      <c r="C51" s="132">
        <f>SUM(C17:C$19)</f>
        <v>16559</v>
      </c>
      <c r="D51" s="132">
        <f>SUM(D17:D$19)</f>
        <v>424604.39999999997</v>
      </c>
      <c r="E51" s="129"/>
      <c r="G51" s="83"/>
      <c r="H51" s="122" t="s">
        <v>151</v>
      </c>
      <c r="I51" s="132">
        <f>SUM(I17:I$19)</f>
        <v>16075</v>
      </c>
      <c r="J51" s="133">
        <f>SUM(J17:J$19)</f>
        <v>402510.06</v>
      </c>
    </row>
    <row r="52" spans="1:11" ht="15" thickTop="1">
      <c r="B52" s="134" t="s">
        <v>147</v>
      </c>
      <c r="C52" s="111">
        <f>SUM(C49:C51)</f>
        <v>831300</v>
      </c>
      <c r="D52" s="112">
        <f>SUM(D49:D51)</f>
        <v>7757273.4000000004</v>
      </c>
      <c r="G52" s="83"/>
      <c r="H52" s="134" t="s">
        <v>147</v>
      </c>
      <c r="I52" s="111">
        <f>SUM(I49:I51)</f>
        <v>826285</v>
      </c>
      <c r="J52" s="131">
        <f>SUM(J49:J51)</f>
        <v>7694400.0599999996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 ht="409.6">
      <c r="A55" s="130">
        <f>A50+1</f>
        <v>10</v>
      </c>
      <c r="B55" s="117">
        <v>10</v>
      </c>
      <c r="C55" s="129">
        <f>SUM($C$8:C18)</f>
        <v>817403</v>
      </c>
      <c r="D55" s="112">
        <f>C55*A55</f>
        <v>8174030</v>
      </c>
      <c r="G55" s="130">
        <f>G50+1</f>
        <v>10</v>
      </c>
      <c r="H55" s="117">
        <v>10</v>
      </c>
      <c r="I55" s="129">
        <f>SUM(I$8:I18)</f>
        <v>812839</v>
      </c>
      <c r="J55" s="131">
        <f>I55*G55</f>
        <v>8128390</v>
      </c>
      <c r="K55" s="129"/>
    </row>
    <row r="56" spans="1:11" ht="15" thickBot="1">
      <c r="B56" s="122" t="s">
        <v>152</v>
      </c>
      <c r="C56" s="132">
        <f>SUM(C19:C$19)</f>
        <v>13897</v>
      </c>
      <c r="D56" s="132">
        <f>SUM(D19:D$19)</f>
        <v>399402.66</v>
      </c>
      <c r="E56" s="129"/>
      <c r="G56" s="83"/>
      <c r="H56" s="122" t="s">
        <v>152</v>
      </c>
      <c r="I56" s="132">
        <f>SUM(I19:I$19)</f>
        <v>13446</v>
      </c>
      <c r="J56" s="133">
        <f>SUM(J19:J$19)</f>
        <v>377620.17</v>
      </c>
      <c r="K56" s="137"/>
    </row>
    <row r="57" spans="1:11" ht="15" thickTop="1">
      <c r="B57" s="134" t="s">
        <v>147</v>
      </c>
      <c r="C57" s="111">
        <f>SUM(C54:C56)</f>
        <v>831300</v>
      </c>
      <c r="D57" s="112">
        <f>SUM(D54:D56)</f>
        <v>8573432.6600000001</v>
      </c>
      <c r="G57" s="83"/>
      <c r="H57" s="134" t="s">
        <v>147</v>
      </c>
      <c r="I57" s="111">
        <f>SUM(I54:I56)</f>
        <v>826285</v>
      </c>
      <c r="J57" s="131">
        <f>SUM(J54:J56)</f>
        <v>8506010.1699999999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L57"/>
  <sheetViews>
    <sheetView showGridLines="0" zoomScale="80" zoomScaleNormal="80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359</v>
      </c>
    </row>
    <row r="2" spans="1:10">
      <c r="A2" s="6" t="s">
        <v>347</v>
      </c>
    </row>
    <row r="3" spans="1:10">
      <c r="A3" s="6"/>
    </row>
    <row r="4" spans="1:10">
      <c r="A4" s="110" t="s">
        <v>180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/>
    </row>
    <row r="8" spans="1:10">
      <c r="A8"/>
      <c r="B8" s="117" t="s">
        <v>129</v>
      </c>
      <c r="C8" s="120">
        <v>791438</v>
      </c>
      <c r="D8" s="121">
        <v>3957190</v>
      </c>
      <c r="F8" s="120">
        <v>4215</v>
      </c>
      <c r="G8" s="121">
        <v>21075</v>
      </c>
      <c r="I8" s="120">
        <f t="shared" ref="I8:I19" si="0">MAX(0,C8-F8)</f>
        <v>787223</v>
      </c>
      <c r="J8" s="121">
        <f t="shared" ref="J8:J19" si="1">MAX(0,D8-G8)</f>
        <v>3936115</v>
      </c>
    </row>
    <row r="9" spans="1:10">
      <c r="A9"/>
      <c r="B9" s="117" t="s">
        <v>130</v>
      </c>
      <c r="C9" s="120">
        <v>35409</v>
      </c>
      <c r="D9" s="121">
        <v>192639.59</v>
      </c>
      <c r="F9" s="120">
        <v>135</v>
      </c>
      <c r="G9" s="121">
        <v>736.13</v>
      </c>
      <c r="I9" s="120">
        <f t="shared" si="0"/>
        <v>35274</v>
      </c>
      <c r="J9" s="121">
        <f t="shared" si="1"/>
        <v>191903.46</v>
      </c>
    </row>
    <row r="10" spans="1:10">
      <c r="A10"/>
      <c r="B10" s="117" t="s">
        <v>131</v>
      </c>
      <c r="C10" s="120">
        <v>277</v>
      </c>
      <c r="D10" s="121">
        <v>1662</v>
      </c>
      <c r="F10" s="120">
        <v>2</v>
      </c>
      <c r="G10" s="121">
        <v>12</v>
      </c>
      <c r="I10" s="120">
        <f t="shared" si="0"/>
        <v>275</v>
      </c>
      <c r="J10" s="121">
        <f t="shared" si="1"/>
        <v>1650</v>
      </c>
    </row>
    <row r="11" spans="1:10">
      <c r="A11"/>
      <c r="B11" s="117" t="s">
        <v>132</v>
      </c>
      <c r="C11" s="120">
        <v>17234</v>
      </c>
      <c r="D11" s="121">
        <v>111092.52</v>
      </c>
      <c r="F11" s="120">
        <v>76</v>
      </c>
      <c r="G11" s="121">
        <v>492.86</v>
      </c>
      <c r="I11" s="120">
        <f t="shared" si="0"/>
        <v>17158</v>
      </c>
      <c r="J11" s="121">
        <f t="shared" si="1"/>
        <v>110599.66</v>
      </c>
    </row>
    <row r="12" spans="1:10">
      <c r="A12"/>
      <c r="B12" s="117" t="s">
        <v>133</v>
      </c>
      <c r="C12" s="120">
        <v>125</v>
      </c>
      <c r="D12" s="121">
        <v>875</v>
      </c>
      <c r="F12" s="120">
        <v>0</v>
      </c>
      <c r="G12" s="121">
        <v>0</v>
      </c>
      <c r="I12" s="120">
        <f t="shared" si="0"/>
        <v>125</v>
      </c>
      <c r="J12" s="121">
        <f t="shared" si="1"/>
        <v>875</v>
      </c>
    </row>
    <row r="13" spans="1:10">
      <c r="A13"/>
      <c r="B13" s="117" t="s">
        <v>134</v>
      </c>
      <c r="C13" s="120">
        <v>9529</v>
      </c>
      <c r="D13" s="121">
        <v>71048.160000000003</v>
      </c>
      <c r="F13" s="120">
        <v>49</v>
      </c>
      <c r="G13" s="121">
        <v>367.62</v>
      </c>
      <c r="I13" s="120">
        <f t="shared" si="0"/>
        <v>9480</v>
      </c>
      <c r="J13" s="121">
        <f t="shared" si="1"/>
        <v>70680.540000000008</v>
      </c>
    </row>
    <row r="14" spans="1:10">
      <c r="A14"/>
      <c r="B14" s="117" t="s">
        <v>135</v>
      </c>
      <c r="C14" s="120">
        <v>83</v>
      </c>
      <c r="D14" s="121">
        <v>664</v>
      </c>
      <c r="F14" s="120">
        <v>0</v>
      </c>
      <c r="G14" s="121">
        <v>0</v>
      </c>
      <c r="I14" s="120">
        <f t="shared" si="0"/>
        <v>83</v>
      </c>
      <c r="J14" s="121">
        <f t="shared" si="1"/>
        <v>664</v>
      </c>
    </row>
    <row r="15" spans="1:10">
      <c r="A15"/>
      <c r="B15" s="117" t="s">
        <v>136</v>
      </c>
      <c r="C15" s="120">
        <v>5859</v>
      </c>
      <c r="D15" s="121">
        <v>49588.36</v>
      </c>
      <c r="F15" s="120">
        <v>43</v>
      </c>
      <c r="G15" s="121">
        <v>364.11</v>
      </c>
      <c r="I15" s="120">
        <f t="shared" si="0"/>
        <v>5816</v>
      </c>
      <c r="J15" s="121">
        <f t="shared" si="1"/>
        <v>49224.25</v>
      </c>
    </row>
    <row r="16" spans="1:10">
      <c r="A16"/>
      <c r="B16" s="117" t="s">
        <v>137</v>
      </c>
      <c r="C16" s="120">
        <v>61</v>
      </c>
      <c r="D16" s="121">
        <v>549</v>
      </c>
      <c r="F16" s="120">
        <v>1</v>
      </c>
      <c r="G16" s="121">
        <v>9</v>
      </c>
      <c r="I16" s="120">
        <f t="shared" si="0"/>
        <v>60</v>
      </c>
      <c r="J16" s="121">
        <f t="shared" si="1"/>
        <v>540</v>
      </c>
    </row>
    <row r="17" spans="1:12">
      <c r="A17"/>
      <c r="B17" s="117" t="s">
        <v>138</v>
      </c>
      <c r="C17" s="120">
        <v>3807</v>
      </c>
      <c r="D17" s="121">
        <v>36011.85</v>
      </c>
      <c r="F17" s="120">
        <v>25</v>
      </c>
      <c r="G17" s="121">
        <v>235.75</v>
      </c>
      <c r="I17" s="120">
        <f t="shared" si="0"/>
        <v>3782</v>
      </c>
      <c r="J17" s="121">
        <f t="shared" si="1"/>
        <v>35776.1</v>
      </c>
    </row>
    <row r="18" spans="1:12">
      <c r="A18"/>
      <c r="B18" s="117" t="s">
        <v>139</v>
      </c>
      <c r="C18" s="120">
        <v>36</v>
      </c>
      <c r="D18" s="121">
        <v>360</v>
      </c>
      <c r="F18" s="120">
        <v>0</v>
      </c>
      <c r="G18" s="121">
        <v>0</v>
      </c>
      <c r="I18" s="120">
        <f t="shared" si="0"/>
        <v>36</v>
      </c>
      <c r="J18" s="121">
        <f t="shared" si="1"/>
        <v>360</v>
      </c>
    </row>
    <row r="19" spans="1:12" ht="15" thickBot="1">
      <c r="A19"/>
      <c r="B19" s="122" t="s">
        <v>140</v>
      </c>
      <c r="C19" s="123">
        <v>16915</v>
      </c>
      <c r="D19" s="124">
        <v>473688.34</v>
      </c>
      <c r="F19" s="123">
        <v>402</v>
      </c>
      <c r="G19" s="124">
        <v>27662.87</v>
      </c>
      <c r="I19" s="123">
        <f t="shared" si="0"/>
        <v>16513</v>
      </c>
      <c r="J19" s="124">
        <f t="shared" si="1"/>
        <v>446025.47000000003</v>
      </c>
    </row>
    <row r="20" spans="1:12" ht="15" thickTop="1">
      <c r="A20"/>
      <c r="B20" s="117" t="s">
        <v>141</v>
      </c>
      <c r="C20" s="111">
        <f>SUM(C7:C19)</f>
        <v>880773</v>
      </c>
      <c r="D20" s="112">
        <f>SUM(D7:D19)</f>
        <v>4895368.8199999994</v>
      </c>
      <c r="F20" s="111">
        <f>SUM(F7:F19)</f>
        <v>4948</v>
      </c>
      <c r="G20" s="112">
        <f>SUM(G7:G19)</f>
        <v>50955.34</v>
      </c>
      <c r="I20" s="111">
        <f>SUM(I7:I19)</f>
        <v>875825</v>
      </c>
      <c r="J20" s="112">
        <f>SUM(J7:J19)</f>
        <v>4844413.4799999995</v>
      </c>
      <c r="K20" s="125"/>
      <c r="L20" s="126"/>
    </row>
    <row r="21" spans="1:12">
      <c r="A21"/>
      <c r="B21" s="117" t="s">
        <v>159</v>
      </c>
      <c r="D21" s="112">
        <f>SUM(D11:D19)</f>
        <v>743877.23</v>
      </c>
      <c r="F21" s="111"/>
      <c r="G21" s="112"/>
      <c r="I21" s="111"/>
      <c r="J21" s="112"/>
      <c r="K21" s="125"/>
      <c r="L21" s="126"/>
    </row>
    <row r="22" spans="1:12">
      <c r="A22"/>
      <c r="B22" s="117" t="s">
        <v>155</v>
      </c>
      <c r="D22" s="112">
        <f>SUM(D13:D19)</f>
        <v>631909.71</v>
      </c>
      <c r="F22" s="111"/>
      <c r="G22" s="112"/>
      <c r="I22" s="111"/>
      <c r="J22" s="112"/>
      <c r="K22" s="125"/>
      <c r="L22" s="126"/>
    </row>
    <row r="23" spans="1:12">
      <c r="A23"/>
      <c r="B23" s="117" t="s">
        <v>156</v>
      </c>
      <c r="D23" s="112">
        <f>SUM(D15:D19)</f>
        <v>560197.55000000005</v>
      </c>
    </row>
    <row r="24" spans="1:12">
      <c r="A24"/>
      <c r="B24" s="117" t="s">
        <v>157</v>
      </c>
      <c r="D24" s="112">
        <f>SUM(D17:D19)</f>
        <v>510060.19</v>
      </c>
    </row>
    <row r="25" spans="1:12">
      <c r="A25"/>
      <c r="B25" s="117" t="s">
        <v>158</v>
      </c>
      <c r="D25" s="112">
        <f>D19</f>
        <v>473688.34</v>
      </c>
    </row>
    <row r="26" spans="1:12">
      <c r="A26" s="110" t="s">
        <v>181</v>
      </c>
      <c r="G26" s="110" t="s">
        <v>181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17"/>
      <c r="C29" s="129"/>
      <c r="F29" s="127"/>
      <c r="G29" s="128" t="s">
        <v>144</v>
      </c>
      <c r="H29" s="117" t="s">
        <v>145</v>
      </c>
      <c r="I29" s="129">
        <f>I7</f>
        <v>0</v>
      </c>
      <c r="J29" s="112">
        <f>J7</f>
        <v>0</v>
      </c>
    </row>
    <row r="30" spans="1:12">
      <c r="A30" s="130">
        <v>5</v>
      </c>
      <c r="B30" s="117">
        <v>5</v>
      </c>
      <c r="C30" s="129">
        <f>C8</f>
        <v>791438</v>
      </c>
      <c r="D30" s="129">
        <f>D8</f>
        <v>3957190</v>
      </c>
      <c r="E30" s="129"/>
      <c r="F30" s="127"/>
      <c r="G30" s="130">
        <v>5</v>
      </c>
      <c r="H30" s="117">
        <v>5</v>
      </c>
      <c r="I30" s="271">
        <f>I8</f>
        <v>787223</v>
      </c>
      <c r="J30" s="131">
        <f>J8</f>
        <v>3936115</v>
      </c>
    </row>
    <row r="31" spans="1:12" ht="15" thickBot="1">
      <c r="B31" s="122" t="s">
        <v>146</v>
      </c>
      <c r="C31" s="132">
        <f>SUM(C9:C$19)</f>
        <v>89335</v>
      </c>
      <c r="D31" s="132">
        <f>SUM(D9:D$19)</f>
        <v>938178.82000000007</v>
      </c>
      <c r="E31" s="129"/>
      <c r="F31" s="127"/>
      <c r="G31" s="83"/>
      <c r="H31" s="122" t="s">
        <v>146</v>
      </c>
      <c r="I31" s="132">
        <f>SUM(I9:I$19)</f>
        <v>88602</v>
      </c>
      <c r="J31" s="273">
        <f>SUM(J9:J$19)</f>
        <v>908298.48</v>
      </c>
    </row>
    <row r="32" spans="1:12" ht="15" thickTop="1">
      <c r="B32" s="134" t="s">
        <v>147</v>
      </c>
      <c r="C32" s="111">
        <f>SUM(C29:C31)</f>
        <v>880773</v>
      </c>
      <c r="D32" s="112">
        <f>SUM(D29:D31)</f>
        <v>4895368.82</v>
      </c>
      <c r="F32" s="127"/>
      <c r="G32" s="83"/>
      <c r="H32" s="134" t="s">
        <v>147</v>
      </c>
      <c r="I32" s="272">
        <f>SUM(I29:I31)</f>
        <v>875825</v>
      </c>
      <c r="J32" s="131">
        <f>SUM(J29:J31)</f>
        <v>4844413.4800000004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827124</v>
      </c>
      <c r="D35" s="112">
        <f>C35*A35</f>
        <v>4962744</v>
      </c>
      <c r="F35" s="127"/>
      <c r="G35" s="130">
        <v>6</v>
      </c>
      <c r="H35" s="117">
        <v>6</v>
      </c>
      <c r="I35" s="129">
        <f>SUM(I$8:I10)</f>
        <v>822772</v>
      </c>
      <c r="J35" s="131">
        <f>I35*G35</f>
        <v>4936632</v>
      </c>
      <c r="K35" s="129"/>
    </row>
    <row r="36" spans="1:11" ht="15" thickBot="1">
      <c r="B36" s="122" t="s">
        <v>148</v>
      </c>
      <c r="C36" s="132">
        <f>SUM(C11:C$19)</f>
        <v>53649</v>
      </c>
      <c r="D36" s="132">
        <f>SUM(D11:D$19)</f>
        <v>743877.23</v>
      </c>
      <c r="E36" s="129"/>
      <c r="F36" s="127"/>
      <c r="G36" s="83"/>
      <c r="H36" s="122" t="s">
        <v>148</v>
      </c>
      <c r="I36" s="132">
        <f>SUM(I11:I$19)</f>
        <v>53053</v>
      </c>
      <c r="J36" s="133">
        <f>SUM(J11:J$19)</f>
        <v>714745.02</v>
      </c>
    </row>
    <row r="37" spans="1:11" ht="15" thickTop="1">
      <c r="B37" s="134" t="s">
        <v>147</v>
      </c>
      <c r="C37" s="111">
        <f>SUM(C34:C36)</f>
        <v>880773</v>
      </c>
      <c r="D37" s="112">
        <f>SUM(D34:D36)</f>
        <v>5706621.2300000004</v>
      </c>
      <c r="F37" s="127"/>
      <c r="G37" s="83"/>
      <c r="H37" s="134" t="s">
        <v>147</v>
      </c>
      <c r="I37" s="111">
        <f>SUM(I34:I36)</f>
        <v>875825</v>
      </c>
      <c r="J37" s="131">
        <f>SUM(J34:J36)</f>
        <v>5651377.0199999996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844483</v>
      </c>
      <c r="D40" s="112">
        <f>C40*A40</f>
        <v>5911381</v>
      </c>
      <c r="F40" s="127"/>
      <c r="G40" s="130">
        <f>G35+1</f>
        <v>7</v>
      </c>
      <c r="H40" s="117">
        <v>7</v>
      </c>
      <c r="I40" s="129">
        <f>SUM(I$8:I12)</f>
        <v>840055</v>
      </c>
      <c r="J40" s="131">
        <f>I40*G40</f>
        <v>5880385</v>
      </c>
      <c r="K40" s="129"/>
    </row>
    <row r="41" spans="1:11" ht="15" thickBot="1">
      <c r="B41" s="122" t="s">
        <v>149</v>
      </c>
      <c r="C41" s="132">
        <f>SUM(C13:C$19)</f>
        <v>36290</v>
      </c>
      <c r="D41" s="132">
        <f>SUM(D13:D$19)</f>
        <v>631909.71</v>
      </c>
      <c r="E41" s="129"/>
      <c r="F41" s="127"/>
      <c r="G41" s="83"/>
      <c r="H41" s="122" t="s">
        <v>149</v>
      </c>
      <c r="I41" s="132">
        <f>SUM(I13:I$19)</f>
        <v>35770</v>
      </c>
      <c r="J41" s="133">
        <f>SUM(J13:J$19)</f>
        <v>603270.3600000001</v>
      </c>
    </row>
    <row r="42" spans="1:11" ht="15" thickTop="1">
      <c r="B42" s="134" t="s">
        <v>147</v>
      </c>
      <c r="C42" s="111">
        <f>SUM(C39:C41)</f>
        <v>880773</v>
      </c>
      <c r="D42" s="112">
        <f>SUM(D39:D41)</f>
        <v>6543290.71</v>
      </c>
      <c r="F42" s="127"/>
      <c r="G42" s="83"/>
      <c r="H42" s="134" t="s">
        <v>147</v>
      </c>
      <c r="I42" s="111">
        <f>SUM(I39:I41)</f>
        <v>875825</v>
      </c>
      <c r="J42" s="131">
        <f>SUM(J39:J41)</f>
        <v>6483655.3600000003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854095</v>
      </c>
      <c r="D45" s="112">
        <f>C45*A45</f>
        <v>6832760</v>
      </c>
      <c r="F45" s="127"/>
      <c r="G45" s="130">
        <f>G40+1</f>
        <v>8</v>
      </c>
      <c r="H45" s="117">
        <v>8</v>
      </c>
      <c r="I45" s="129">
        <f>SUM(I$8:I14)</f>
        <v>849618</v>
      </c>
      <c r="J45" s="131">
        <f>I45*G45</f>
        <v>6796944</v>
      </c>
      <c r="K45" s="129"/>
    </row>
    <row r="46" spans="1:11" ht="15" thickBot="1">
      <c r="B46" s="122" t="s">
        <v>150</v>
      </c>
      <c r="C46" s="132">
        <f>SUM(C15:C$19)</f>
        <v>26678</v>
      </c>
      <c r="D46" s="132">
        <f>SUM(D15:D$19)</f>
        <v>560197.55000000005</v>
      </c>
      <c r="E46" s="129"/>
      <c r="F46" s="127"/>
      <c r="G46" s="83"/>
      <c r="H46" s="122" t="s">
        <v>150</v>
      </c>
      <c r="I46" s="132">
        <f>SUM(I15:I$19)</f>
        <v>26207</v>
      </c>
      <c r="J46" s="133">
        <f>SUM(J15:J$19)</f>
        <v>531925.82000000007</v>
      </c>
    </row>
    <row r="47" spans="1:11" ht="15" thickTop="1">
      <c r="B47" s="134" t="s">
        <v>147</v>
      </c>
      <c r="C47" s="111">
        <f>SUM(C44:C46)</f>
        <v>880773</v>
      </c>
      <c r="D47" s="112">
        <f>SUM(D44:D46)</f>
        <v>7392957.5499999998</v>
      </c>
      <c r="F47" s="127"/>
      <c r="G47" s="83"/>
      <c r="H47" s="134" t="s">
        <v>147</v>
      </c>
      <c r="I47" s="111">
        <f>SUM(I44:I46)</f>
        <v>875825</v>
      </c>
      <c r="J47" s="131">
        <f>SUM(J44:J46)</f>
        <v>7328869.8200000003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860015</v>
      </c>
      <c r="D50" s="112">
        <f>C50*A50</f>
        <v>7740135</v>
      </c>
      <c r="G50" s="130">
        <f>G45+1</f>
        <v>9</v>
      </c>
      <c r="H50" s="117">
        <v>9</v>
      </c>
      <c r="I50" s="129">
        <f>SUM(I$8:I16)</f>
        <v>855494</v>
      </c>
      <c r="J50" s="131">
        <f>I50*G50</f>
        <v>7699446</v>
      </c>
      <c r="K50" s="129"/>
    </row>
    <row r="51" spans="1:11" ht="15" thickBot="1">
      <c r="B51" s="122" t="s">
        <v>151</v>
      </c>
      <c r="C51" s="132">
        <f>SUM(C17:C$19)</f>
        <v>20758</v>
      </c>
      <c r="D51" s="132">
        <f>SUM(D17:D$19)</f>
        <v>510060.19</v>
      </c>
      <c r="E51" s="129"/>
      <c r="G51" s="83"/>
      <c r="H51" s="122" t="s">
        <v>151</v>
      </c>
      <c r="I51" s="132">
        <f>SUM(I17:I$19)</f>
        <v>20331</v>
      </c>
      <c r="J51" s="133">
        <f>SUM(J17:J$19)</f>
        <v>482161.57</v>
      </c>
    </row>
    <row r="52" spans="1:11" ht="15" thickTop="1">
      <c r="B52" s="134" t="s">
        <v>147</v>
      </c>
      <c r="C52" s="111">
        <f>SUM(C49:C51)</f>
        <v>880773</v>
      </c>
      <c r="D52" s="112">
        <f>SUM(D49:D51)</f>
        <v>8250195.1900000004</v>
      </c>
      <c r="G52" s="83"/>
      <c r="H52" s="134" t="s">
        <v>147</v>
      </c>
      <c r="I52" s="111">
        <f>SUM(I49:I51)</f>
        <v>875825</v>
      </c>
      <c r="J52" s="131">
        <f>SUM(J49:J51)</f>
        <v>8181607.5700000003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 ht="409.6">
      <c r="A55" s="130">
        <f>A50+1</f>
        <v>10</v>
      </c>
      <c r="B55" s="117">
        <v>10</v>
      </c>
      <c r="C55" s="129">
        <f>SUM($C$8:C18)</f>
        <v>863858</v>
      </c>
      <c r="D55" s="112">
        <f>C55*A55</f>
        <v>8638580</v>
      </c>
      <c r="G55" s="130">
        <f>G50+1</f>
        <v>10</v>
      </c>
      <c r="H55" s="117">
        <v>10</v>
      </c>
      <c r="I55" s="129">
        <f>SUM(I$8:I18)</f>
        <v>859312</v>
      </c>
      <c r="J55" s="131">
        <f>I55*G55</f>
        <v>8593120</v>
      </c>
      <c r="K55" s="129"/>
    </row>
    <row r="56" spans="1:11" ht="15" thickBot="1">
      <c r="B56" s="122" t="s">
        <v>152</v>
      </c>
      <c r="C56" s="132">
        <f>SUM(C19:C$19)</f>
        <v>16915</v>
      </c>
      <c r="D56" s="132">
        <f>SUM(D19:D$19)</f>
        <v>473688.34</v>
      </c>
      <c r="E56" s="129"/>
      <c r="G56" s="83"/>
      <c r="H56" s="122" t="s">
        <v>152</v>
      </c>
      <c r="I56" s="132">
        <f>SUM(I19:I$19)</f>
        <v>16513</v>
      </c>
      <c r="J56" s="133">
        <f>SUM(J19:J$19)</f>
        <v>446025.47000000003</v>
      </c>
      <c r="K56" s="137"/>
    </row>
    <row r="57" spans="1:11" ht="15" thickTop="1">
      <c r="B57" s="134" t="s">
        <v>147</v>
      </c>
      <c r="C57" s="111">
        <f>SUM(C54:C56)</f>
        <v>880773</v>
      </c>
      <c r="D57" s="112">
        <f>SUM(D54:D56)</f>
        <v>9112268.3399999999</v>
      </c>
      <c r="G57" s="83"/>
      <c r="H57" s="134" t="s">
        <v>147</v>
      </c>
      <c r="I57" s="111">
        <f>SUM(I54:I56)</f>
        <v>875825</v>
      </c>
      <c r="J57" s="131">
        <f>SUM(J54:J56)</f>
        <v>9039145.4700000007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L55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360</v>
      </c>
    </row>
    <row r="2" spans="1:10">
      <c r="A2" s="6" t="s">
        <v>347</v>
      </c>
    </row>
    <row r="3" spans="1:10">
      <c r="A3" s="6"/>
    </row>
    <row r="4" spans="1:10">
      <c r="A4" s="110" t="s">
        <v>198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 t="s">
        <v>128</v>
      </c>
      <c r="C7" s="118">
        <v>702</v>
      </c>
      <c r="D7" s="119">
        <v>467.26</v>
      </c>
      <c r="F7" s="118">
        <v>235</v>
      </c>
      <c r="G7" s="119">
        <v>245.67</v>
      </c>
      <c r="I7" s="118">
        <f>MAX(0,C7-F7)</f>
        <v>467</v>
      </c>
      <c r="J7" s="119">
        <f t="shared" ref="J7:J19" si="0">MAX(0,D7-G7)</f>
        <v>221.59</v>
      </c>
    </row>
    <row r="8" spans="1:10">
      <c r="A8"/>
      <c r="B8" s="117" t="s">
        <v>129</v>
      </c>
      <c r="C8" s="120">
        <v>789526</v>
      </c>
      <c r="D8" s="121">
        <v>3947630</v>
      </c>
      <c r="F8" s="120">
        <v>4303</v>
      </c>
      <c r="G8" s="121">
        <v>21515</v>
      </c>
      <c r="I8" s="120">
        <f t="shared" ref="I8:I19" si="1">MAX(0,C8-F8)</f>
        <v>785223</v>
      </c>
      <c r="J8" s="121">
        <f t="shared" si="0"/>
        <v>3926115</v>
      </c>
    </row>
    <row r="9" spans="1:10">
      <c r="A9"/>
      <c r="B9" s="117" t="s">
        <v>130</v>
      </c>
      <c r="C9" s="120">
        <v>44015</v>
      </c>
      <c r="D9" s="121">
        <v>239580.34</v>
      </c>
      <c r="F9" s="120">
        <v>140</v>
      </c>
      <c r="G9" s="121">
        <v>763.68</v>
      </c>
      <c r="I9" s="120">
        <f t="shared" si="1"/>
        <v>43875</v>
      </c>
      <c r="J9" s="121">
        <f t="shared" si="0"/>
        <v>238816.66</v>
      </c>
    </row>
    <row r="10" spans="1:10">
      <c r="A10"/>
      <c r="B10" s="117" t="s">
        <v>131</v>
      </c>
      <c r="C10" s="120">
        <v>382</v>
      </c>
      <c r="D10" s="121">
        <v>2292</v>
      </c>
      <c r="F10" s="120">
        <v>1</v>
      </c>
      <c r="G10" s="121">
        <v>6</v>
      </c>
      <c r="I10" s="120">
        <f t="shared" si="1"/>
        <v>381</v>
      </c>
      <c r="J10" s="121">
        <f t="shared" si="0"/>
        <v>2286</v>
      </c>
    </row>
    <row r="11" spans="1:10">
      <c r="A11"/>
      <c r="B11" s="117" t="s">
        <v>132</v>
      </c>
      <c r="C11" s="120">
        <v>22205</v>
      </c>
      <c r="D11" s="121">
        <v>143135.66</v>
      </c>
      <c r="F11" s="120">
        <v>91</v>
      </c>
      <c r="G11" s="121">
        <v>591.12</v>
      </c>
      <c r="I11" s="120">
        <f t="shared" si="1"/>
        <v>22114</v>
      </c>
      <c r="J11" s="121">
        <f t="shared" si="0"/>
        <v>142544.54</v>
      </c>
    </row>
    <row r="12" spans="1:10">
      <c r="A12"/>
      <c r="B12" s="117" t="s">
        <v>133</v>
      </c>
      <c r="C12" s="120">
        <v>150</v>
      </c>
      <c r="D12" s="121">
        <v>1050</v>
      </c>
      <c r="F12" s="120">
        <v>2</v>
      </c>
      <c r="G12" s="121">
        <v>14</v>
      </c>
      <c r="I12" s="120">
        <f t="shared" si="1"/>
        <v>148</v>
      </c>
      <c r="J12" s="121">
        <f t="shared" si="0"/>
        <v>1036</v>
      </c>
    </row>
    <row r="13" spans="1:10">
      <c r="A13"/>
      <c r="B13" s="117" t="s">
        <v>134</v>
      </c>
      <c r="C13" s="120">
        <v>11745</v>
      </c>
      <c r="D13" s="121">
        <v>87533.24</v>
      </c>
      <c r="F13" s="120">
        <v>81</v>
      </c>
      <c r="G13" s="121">
        <v>602.20000000000005</v>
      </c>
      <c r="I13" s="120">
        <f t="shared" si="1"/>
        <v>11664</v>
      </c>
      <c r="J13" s="121">
        <f t="shared" si="0"/>
        <v>86931.040000000008</v>
      </c>
    </row>
    <row r="14" spans="1:10">
      <c r="A14"/>
      <c r="B14" s="117" t="s">
        <v>135</v>
      </c>
      <c r="C14" s="120">
        <v>86</v>
      </c>
      <c r="D14" s="121">
        <v>688</v>
      </c>
      <c r="F14" s="120">
        <v>0</v>
      </c>
      <c r="G14" s="121">
        <v>0</v>
      </c>
      <c r="I14" s="120">
        <f t="shared" si="1"/>
        <v>86</v>
      </c>
      <c r="J14" s="121">
        <f t="shared" si="0"/>
        <v>688</v>
      </c>
    </row>
    <row r="15" spans="1:10">
      <c r="A15"/>
      <c r="B15" s="117" t="s">
        <v>136</v>
      </c>
      <c r="C15" s="120">
        <v>7134</v>
      </c>
      <c r="D15" s="121">
        <v>60367.54</v>
      </c>
      <c r="F15" s="120">
        <v>43</v>
      </c>
      <c r="G15" s="121">
        <v>363.67</v>
      </c>
      <c r="I15" s="120">
        <f t="shared" si="1"/>
        <v>7091</v>
      </c>
      <c r="J15" s="121">
        <f t="shared" si="0"/>
        <v>60003.87</v>
      </c>
    </row>
    <row r="16" spans="1:10">
      <c r="A16"/>
      <c r="B16" s="117" t="s">
        <v>137</v>
      </c>
      <c r="C16" s="120">
        <v>70</v>
      </c>
      <c r="D16" s="121">
        <v>630</v>
      </c>
      <c r="F16" s="120">
        <v>1</v>
      </c>
      <c r="G16" s="121">
        <v>9</v>
      </c>
      <c r="I16" s="120">
        <f t="shared" si="1"/>
        <v>69</v>
      </c>
      <c r="J16" s="121">
        <f t="shared" si="0"/>
        <v>621</v>
      </c>
    </row>
    <row r="17" spans="1:12">
      <c r="A17"/>
      <c r="B17" s="117" t="s">
        <v>138</v>
      </c>
      <c r="C17" s="120">
        <v>4588</v>
      </c>
      <c r="D17" s="121">
        <v>43414.77</v>
      </c>
      <c r="F17" s="120">
        <v>44</v>
      </c>
      <c r="G17" s="121">
        <v>420.38</v>
      </c>
      <c r="I17" s="120">
        <f t="shared" si="1"/>
        <v>4544</v>
      </c>
      <c r="J17" s="121">
        <f t="shared" si="0"/>
        <v>42994.39</v>
      </c>
    </row>
    <row r="18" spans="1:12">
      <c r="A18"/>
      <c r="B18" s="117" t="s">
        <v>139</v>
      </c>
      <c r="C18" s="120">
        <v>38</v>
      </c>
      <c r="D18" s="121">
        <v>380</v>
      </c>
      <c r="F18" s="120">
        <v>0</v>
      </c>
      <c r="G18" s="121">
        <v>0</v>
      </c>
      <c r="I18" s="120">
        <f t="shared" si="1"/>
        <v>38</v>
      </c>
      <c r="J18" s="121">
        <f t="shared" si="0"/>
        <v>380</v>
      </c>
    </row>
    <row r="19" spans="1:12" ht="15" thickBot="1">
      <c r="A19"/>
      <c r="B19" s="122" t="s">
        <v>140</v>
      </c>
      <c r="C19" s="123">
        <v>18344</v>
      </c>
      <c r="D19" s="124">
        <v>491483.02</v>
      </c>
      <c r="F19" s="123">
        <v>516</v>
      </c>
      <c r="G19" s="124">
        <v>28015.63</v>
      </c>
      <c r="I19" s="123">
        <f t="shared" si="1"/>
        <v>17828</v>
      </c>
      <c r="J19" s="124">
        <f t="shared" si="0"/>
        <v>463467.39</v>
      </c>
    </row>
    <row r="20" spans="1:12" ht="15" thickTop="1">
      <c r="A20"/>
      <c r="B20" s="117" t="s">
        <v>141</v>
      </c>
      <c r="C20" s="111">
        <f>SUM(C7:C19)</f>
        <v>898985</v>
      </c>
      <c r="D20" s="112">
        <f>SUM(D7:D19)</f>
        <v>5018651.83</v>
      </c>
      <c r="F20" s="111">
        <f>SUM(F7:F19)</f>
        <v>5457</v>
      </c>
      <c r="G20" s="112">
        <f>SUM(G7:G19)</f>
        <v>52546.35</v>
      </c>
      <c r="I20" s="111">
        <f>SUM(I7:I19)</f>
        <v>893528</v>
      </c>
      <c r="J20" s="112">
        <f>SUM(J7:J19)</f>
        <v>4966105.4799999995</v>
      </c>
      <c r="K20" s="125"/>
      <c r="L20" s="126"/>
    </row>
    <row r="21" spans="1:12">
      <c r="A21"/>
    </row>
    <row r="22" spans="1:12">
      <c r="A22"/>
    </row>
    <row r="23" spans="1:12">
      <c r="A23"/>
    </row>
    <row r="24" spans="1:12">
      <c r="A24" s="110" t="s">
        <v>199</v>
      </c>
      <c r="G24" s="110" t="s">
        <v>160</v>
      </c>
    </row>
    <row r="25" spans="1:12">
      <c r="I25" s="111"/>
      <c r="J25" s="112"/>
    </row>
    <row r="26" spans="1:12">
      <c r="A26"/>
      <c r="B26" s="279" t="s">
        <v>142</v>
      </c>
      <c r="C26" s="279"/>
      <c r="D26" s="279"/>
      <c r="F26" s="127"/>
      <c r="H26" s="279" t="s">
        <v>143</v>
      </c>
      <c r="I26" s="279"/>
      <c r="J26" s="279"/>
    </row>
    <row r="27" spans="1:12">
      <c r="A27" s="128" t="s">
        <v>144</v>
      </c>
      <c r="B27" s="117" t="s">
        <v>145</v>
      </c>
      <c r="C27" s="129">
        <f>$C$7</f>
        <v>702</v>
      </c>
      <c r="D27" s="112">
        <f>$D$7</f>
        <v>467.26</v>
      </c>
      <c r="F27" s="127"/>
      <c r="G27" s="128" t="s">
        <v>144</v>
      </c>
      <c r="H27" s="117"/>
      <c r="I27" s="129"/>
      <c r="J27" s="112"/>
    </row>
    <row r="28" spans="1:12">
      <c r="A28" s="130">
        <v>5</v>
      </c>
      <c r="B28" s="117">
        <v>5</v>
      </c>
      <c r="C28" s="129">
        <f>C8</f>
        <v>789526</v>
      </c>
      <c r="D28" s="129">
        <f>D8</f>
        <v>3947630</v>
      </c>
      <c r="E28" s="129"/>
      <c r="F28" s="127"/>
      <c r="G28" s="130">
        <v>5</v>
      </c>
      <c r="H28" s="117">
        <v>5</v>
      </c>
      <c r="I28" s="271">
        <f>I8</f>
        <v>785223</v>
      </c>
      <c r="J28" s="131">
        <f>J8</f>
        <v>3926115</v>
      </c>
    </row>
    <row r="29" spans="1:12" ht="15" thickBot="1">
      <c r="B29" s="122" t="s">
        <v>146</v>
      </c>
      <c r="C29" s="132">
        <f>SUM(C9:C$19)</f>
        <v>108757</v>
      </c>
      <c r="D29" s="132">
        <f>SUM(D9:D$19)</f>
        <v>1070554.57</v>
      </c>
      <c r="F29" s="127"/>
      <c r="G29" s="83"/>
      <c r="H29" s="122" t="s">
        <v>146</v>
      </c>
      <c r="I29" s="132">
        <f>SUM(I9:I$19)</f>
        <v>107838</v>
      </c>
      <c r="J29" s="273">
        <f>SUM(J9:J$19)</f>
        <v>1039768.89</v>
      </c>
    </row>
    <row r="30" spans="1:12" ht="15" thickTop="1">
      <c r="B30" s="134" t="s">
        <v>147</v>
      </c>
      <c r="C30" s="111">
        <f>SUM(C27:C29)</f>
        <v>898985</v>
      </c>
      <c r="D30" s="112">
        <f>SUM(D27:D29)</f>
        <v>5018651.83</v>
      </c>
      <c r="F30" s="127"/>
      <c r="G30" s="83"/>
      <c r="H30" s="134" t="s">
        <v>147</v>
      </c>
      <c r="I30" s="272">
        <f>SUM(I27:I29)</f>
        <v>893061</v>
      </c>
      <c r="J30" s="131">
        <f>SUM(J27:J29)</f>
        <v>4965883.8899999997</v>
      </c>
    </row>
    <row r="31" spans="1:12">
      <c r="B31" s="135"/>
      <c r="C31" s="136" t="s">
        <v>36</v>
      </c>
      <c r="D31"/>
      <c r="F31" s="127"/>
      <c r="G31" s="83"/>
      <c r="H31" s="135"/>
      <c r="I31" s="136" t="s">
        <v>36</v>
      </c>
      <c r="J31" s="131"/>
    </row>
    <row r="32" spans="1:12">
      <c r="B32" s="117" t="s">
        <v>145</v>
      </c>
      <c r="C32" s="129">
        <f>$C$7</f>
        <v>702</v>
      </c>
      <c r="D32" s="112">
        <f>$D$7</f>
        <v>467.26</v>
      </c>
      <c r="F32" s="127"/>
      <c r="G32" s="83"/>
      <c r="H32" s="117"/>
      <c r="I32" s="129"/>
      <c r="J32" s="131"/>
    </row>
    <row r="33" spans="1:11">
      <c r="A33" s="130">
        <v>6</v>
      </c>
      <c r="B33" s="117">
        <v>6</v>
      </c>
      <c r="C33" s="129">
        <f>SUM($C$8:C10)</f>
        <v>833923</v>
      </c>
      <c r="D33" s="112">
        <f>C33*A33</f>
        <v>5003538</v>
      </c>
      <c r="F33" s="127"/>
      <c r="G33" s="130">
        <v>6</v>
      </c>
      <c r="H33" s="117">
        <v>6</v>
      </c>
      <c r="I33" s="129">
        <f>SUM(I$8:I10)</f>
        <v>829479</v>
      </c>
      <c r="J33" s="131">
        <f>I33*G33</f>
        <v>4976874</v>
      </c>
      <c r="K33" s="129"/>
    </row>
    <row r="34" spans="1:11" ht="15" thickBot="1">
      <c r="B34" s="122" t="s">
        <v>148</v>
      </c>
      <c r="C34" s="132">
        <f>SUM(C11:C$19)</f>
        <v>64360</v>
      </c>
      <c r="D34" s="132">
        <f>SUM(D11:D$19)</f>
        <v>828682.23</v>
      </c>
      <c r="F34" s="127"/>
      <c r="G34" s="83"/>
      <c r="H34" s="122" t="s">
        <v>148</v>
      </c>
      <c r="I34" s="132">
        <f>SUM(I11:I$19)</f>
        <v>63582</v>
      </c>
      <c r="J34" s="133">
        <f>SUM(J11:J$19)</f>
        <v>798666.23</v>
      </c>
    </row>
    <row r="35" spans="1:11" ht="15" thickTop="1">
      <c r="B35" s="134" t="s">
        <v>147</v>
      </c>
      <c r="C35" s="111">
        <f>SUM(C32:C34)</f>
        <v>898985</v>
      </c>
      <c r="D35" s="112">
        <f>SUM(D32:D34)</f>
        <v>5832687.4900000002</v>
      </c>
      <c r="F35" s="127"/>
      <c r="G35" s="83"/>
      <c r="H35" s="134" t="s">
        <v>147</v>
      </c>
      <c r="I35" s="111">
        <f>SUM(I32:I34)</f>
        <v>893061</v>
      </c>
      <c r="J35" s="131">
        <f>SUM(J32:J34)</f>
        <v>5775540.2300000004</v>
      </c>
    </row>
    <row r="36" spans="1:11">
      <c r="B36" s="135"/>
      <c r="C36"/>
      <c r="D36"/>
      <c r="F36" s="127"/>
      <c r="G36" s="83"/>
      <c r="H36" s="135"/>
      <c r="J36" s="131"/>
    </row>
    <row r="37" spans="1:11">
      <c r="B37" s="117" t="s">
        <v>145</v>
      </c>
      <c r="C37" s="129">
        <f>$C$7</f>
        <v>702</v>
      </c>
      <c r="D37" s="112">
        <f>$D$7</f>
        <v>467.26</v>
      </c>
      <c r="F37" s="127"/>
      <c r="G37" s="83"/>
      <c r="H37" s="117"/>
      <c r="I37" s="129"/>
      <c r="J37" s="131"/>
    </row>
    <row r="38" spans="1:11">
      <c r="A38" s="130">
        <f>A33+1</f>
        <v>7</v>
      </c>
      <c r="B38" s="117">
        <v>7</v>
      </c>
      <c r="C38" s="129">
        <f>SUM($C$8:C12)</f>
        <v>856278</v>
      </c>
      <c r="D38" s="112">
        <f>C38*A38</f>
        <v>5993946</v>
      </c>
      <c r="F38" s="127"/>
      <c r="G38" s="130">
        <f>G33+1</f>
        <v>7</v>
      </c>
      <c r="H38" s="117">
        <v>7</v>
      </c>
      <c r="I38" s="129">
        <f>SUM(I$8:I12)</f>
        <v>851741</v>
      </c>
      <c r="J38" s="131">
        <f>I38*G38</f>
        <v>5962187</v>
      </c>
      <c r="K38" s="129"/>
    </row>
    <row r="39" spans="1:11" ht="15" thickBot="1">
      <c r="B39" s="122" t="s">
        <v>149</v>
      </c>
      <c r="C39" s="132">
        <f>SUM(C13:C$19)</f>
        <v>42005</v>
      </c>
      <c r="D39" s="132">
        <f>SUM(D13:D$19)</f>
        <v>684496.57000000007</v>
      </c>
      <c r="F39" s="127"/>
      <c r="G39" s="83"/>
      <c r="H39" s="122" t="s">
        <v>149</v>
      </c>
      <c r="I39" s="132">
        <f>SUM(I13:I$19)</f>
        <v>41320</v>
      </c>
      <c r="J39" s="133">
        <f>SUM(J13:J$19)</f>
        <v>655085.68999999994</v>
      </c>
    </row>
    <row r="40" spans="1:11" ht="15" thickTop="1">
      <c r="B40" s="134" t="s">
        <v>147</v>
      </c>
      <c r="C40" s="111">
        <f>SUM(C37:C39)</f>
        <v>898985</v>
      </c>
      <c r="D40" s="112">
        <f>SUM(D37:D39)</f>
        <v>6678909.8300000001</v>
      </c>
      <c r="F40" s="127"/>
      <c r="G40" s="83"/>
      <c r="H40" s="134" t="s">
        <v>147</v>
      </c>
      <c r="I40" s="111">
        <f>SUM(I37:I39)</f>
        <v>893061</v>
      </c>
      <c r="J40" s="131">
        <f>SUM(J37:J39)</f>
        <v>6617272.6899999995</v>
      </c>
    </row>
    <row r="41" spans="1:11">
      <c r="B41" s="135"/>
      <c r="F41" s="127"/>
      <c r="G41" s="83"/>
      <c r="H41" s="135"/>
      <c r="I41" s="111"/>
      <c r="J41" s="131"/>
    </row>
    <row r="42" spans="1:11">
      <c r="B42" s="117" t="s">
        <v>145</v>
      </c>
      <c r="C42" s="129">
        <f>$C$7</f>
        <v>702</v>
      </c>
      <c r="D42" s="112">
        <f>$D$7</f>
        <v>467.26</v>
      </c>
      <c r="F42" s="127"/>
      <c r="G42" s="83"/>
      <c r="H42" s="117"/>
      <c r="I42" s="129"/>
      <c r="J42" s="131"/>
    </row>
    <row r="43" spans="1:11">
      <c r="A43" s="130">
        <f>A38+1</f>
        <v>8</v>
      </c>
      <c r="B43" s="117">
        <v>8</v>
      </c>
      <c r="C43" s="129">
        <f>SUM($C$8:C14)</f>
        <v>868109</v>
      </c>
      <c r="D43" s="112">
        <f>C43*A43</f>
        <v>6944872</v>
      </c>
      <c r="F43" s="127"/>
      <c r="G43" s="130">
        <f>G38+1</f>
        <v>8</v>
      </c>
      <c r="H43" s="117">
        <v>8</v>
      </c>
      <c r="I43" s="129">
        <f>SUM(I$8:I14)</f>
        <v>863491</v>
      </c>
      <c r="J43" s="131">
        <f>I43*G43</f>
        <v>6907928</v>
      </c>
      <c r="K43" s="129"/>
    </row>
    <row r="44" spans="1:11" ht="15" thickBot="1">
      <c r="B44" s="122" t="s">
        <v>150</v>
      </c>
      <c r="C44" s="132">
        <f>SUM(C15:C$19)</f>
        <v>30174</v>
      </c>
      <c r="D44" s="132">
        <f>SUM(D15:D$19)</f>
        <v>596275.33000000007</v>
      </c>
      <c r="F44" s="127"/>
      <c r="G44" s="83"/>
      <c r="H44" s="122" t="s">
        <v>150</v>
      </c>
      <c r="I44" s="132">
        <f>SUM(I15:I$19)</f>
        <v>29570</v>
      </c>
      <c r="J44" s="133">
        <f>SUM(J15:J$19)</f>
        <v>567466.65</v>
      </c>
    </row>
    <row r="45" spans="1:11" ht="15" thickTop="1">
      <c r="B45" s="134" t="s">
        <v>147</v>
      </c>
      <c r="C45" s="111">
        <f>SUM(C42:C44)</f>
        <v>898985</v>
      </c>
      <c r="D45" s="112">
        <f>SUM(D42:D44)</f>
        <v>7541614.5899999999</v>
      </c>
      <c r="F45" s="127"/>
      <c r="G45" s="83"/>
      <c r="H45" s="134" t="s">
        <v>147</v>
      </c>
      <c r="I45" s="111">
        <f>SUM(I42:I44)</f>
        <v>893061</v>
      </c>
      <c r="J45" s="131">
        <f>SUM(J42:J44)</f>
        <v>7475394.6500000004</v>
      </c>
    </row>
    <row r="46" spans="1:11">
      <c r="B46" s="135"/>
      <c r="G46" s="83"/>
      <c r="H46" s="135"/>
      <c r="I46" s="111"/>
      <c r="J46" s="131"/>
    </row>
    <row r="47" spans="1:11">
      <c r="B47" s="117" t="s">
        <v>145</v>
      </c>
      <c r="C47" s="129">
        <f>$C$7</f>
        <v>702</v>
      </c>
      <c r="D47" s="112">
        <f>$D$7</f>
        <v>467.26</v>
      </c>
      <c r="G47" s="83"/>
      <c r="H47" s="117"/>
      <c r="I47" s="129"/>
      <c r="J47" s="131"/>
    </row>
    <row r="48" spans="1:11">
      <c r="A48" s="130">
        <f>A43+1</f>
        <v>9</v>
      </c>
      <c r="B48" s="117">
        <v>9</v>
      </c>
      <c r="C48" s="129">
        <f>SUM($C$8:C16)</f>
        <v>875313</v>
      </c>
      <c r="D48" s="112">
        <f>C48*A48</f>
        <v>7877817</v>
      </c>
      <c r="G48" s="130">
        <f>G43+1</f>
        <v>9</v>
      </c>
      <c r="H48" s="117">
        <v>9</v>
      </c>
      <c r="I48" s="129">
        <f>SUM(I$8:I16)</f>
        <v>870651</v>
      </c>
      <c r="J48" s="131">
        <f>I48*G48</f>
        <v>7835859</v>
      </c>
      <c r="K48" s="129"/>
    </row>
    <row r="49" spans="1:11" ht="15" thickBot="1">
      <c r="B49" s="122" t="s">
        <v>151</v>
      </c>
      <c r="C49" s="132">
        <f>SUM(C17:C$19)</f>
        <v>22970</v>
      </c>
      <c r="D49" s="132">
        <f>SUM(D17:D$19)</f>
        <v>535277.79</v>
      </c>
      <c r="G49" s="83"/>
      <c r="H49" s="122" t="s">
        <v>151</v>
      </c>
      <c r="I49" s="132">
        <f>SUM(I17:I$19)</f>
        <v>22410</v>
      </c>
      <c r="J49" s="133">
        <f>SUM(J17:J$19)</f>
        <v>506841.78</v>
      </c>
    </row>
    <row r="50" spans="1:11" ht="15" thickTop="1">
      <c r="B50" s="134" t="s">
        <v>147</v>
      </c>
      <c r="C50" s="111">
        <f>SUM(C47:C49)</f>
        <v>898985</v>
      </c>
      <c r="D50" s="112">
        <f>SUM(D47:D49)</f>
        <v>8413562.0500000007</v>
      </c>
      <c r="G50" s="83"/>
      <c r="H50" s="134" t="s">
        <v>147</v>
      </c>
      <c r="I50" s="111">
        <f>SUM(I47:I49)</f>
        <v>893061</v>
      </c>
      <c r="J50" s="131">
        <f>SUM(J47:J49)</f>
        <v>8342700.7800000003</v>
      </c>
    </row>
    <row r="51" spans="1:11">
      <c r="B51" s="135"/>
      <c r="G51" s="83"/>
      <c r="H51" s="135"/>
      <c r="I51" s="111"/>
      <c r="J51" s="131"/>
    </row>
    <row r="52" spans="1:11">
      <c r="B52" s="117" t="s">
        <v>145</v>
      </c>
      <c r="C52" s="129">
        <f>$C$7</f>
        <v>702</v>
      </c>
      <c r="D52" s="112">
        <f>$D$7</f>
        <v>467.26</v>
      </c>
      <c r="G52" s="83"/>
      <c r="H52" s="117"/>
      <c r="I52" s="129"/>
      <c r="J52" s="131"/>
    </row>
    <row r="53" spans="1:11" ht="409.6">
      <c r="A53" s="130">
        <f>A48+1</f>
        <v>10</v>
      </c>
      <c r="B53" s="117">
        <v>10</v>
      </c>
      <c r="C53" s="129">
        <f>SUM($C$8:C18)</f>
        <v>879939</v>
      </c>
      <c r="D53" s="112">
        <f>C53*A53</f>
        <v>8799390</v>
      </c>
      <c r="G53" s="130">
        <f>G48+1</f>
        <v>10</v>
      </c>
      <c r="H53" s="117">
        <v>10</v>
      </c>
      <c r="I53" s="129">
        <f>SUM(I$8:I18)</f>
        <v>875233</v>
      </c>
      <c r="J53" s="131">
        <f>I53*G53</f>
        <v>8752330</v>
      </c>
      <c r="K53" s="129"/>
    </row>
    <row r="54" spans="1:11" ht="15" thickBot="1">
      <c r="B54" s="122" t="s">
        <v>152</v>
      </c>
      <c r="C54" s="132">
        <f>SUM(C19:C$19)</f>
        <v>18344</v>
      </c>
      <c r="D54" s="132">
        <f>SUM(D19:D$19)</f>
        <v>491483.02</v>
      </c>
      <c r="G54" s="83"/>
      <c r="H54" s="122" t="s">
        <v>152</v>
      </c>
      <c r="I54" s="132">
        <f>SUM(I19:I$19)</f>
        <v>17828</v>
      </c>
      <c r="J54" s="133">
        <f>SUM(J19:J$19)</f>
        <v>463467.39</v>
      </c>
      <c r="K54" s="137"/>
    </row>
    <row r="55" spans="1:11" ht="15" thickTop="1">
      <c r="B55" s="134" t="s">
        <v>147</v>
      </c>
      <c r="C55" s="111">
        <f>SUM(C52:C54)</f>
        <v>898985</v>
      </c>
      <c r="D55" s="112">
        <f>SUM(D52:D54)</f>
        <v>9291340.2799999993</v>
      </c>
      <c r="G55" s="83"/>
      <c r="H55" s="134" t="s">
        <v>147</v>
      </c>
      <c r="I55" s="111">
        <f>SUM(I52:I54)</f>
        <v>893061</v>
      </c>
      <c r="J55" s="131">
        <f>SUM(J52:J54)</f>
        <v>9215797.3900000006</v>
      </c>
    </row>
  </sheetData>
  <mergeCells count="5">
    <mergeCell ref="C5:D5"/>
    <mergeCell ref="F5:G5"/>
    <mergeCell ref="I5:J5"/>
    <mergeCell ref="B26:D26"/>
    <mergeCell ref="H26:J26"/>
  </mergeCells>
  <pageMargins left="0.7" right="0.7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  <pageSetUpPr fitToPage="1"/>
  </sheetPr>
  <dimension ref="A1:L55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361</v>
      </c>
    </row>
    <row r="2" spans="1:10">
      <c r="A2" s="6" t="s">
        <v>347</v>
      </c>
    </row>
    <row r="3" spans="1:10">
      <c r="A3" s="6"/>
    </row>
    <row r="4" spans="1:10">
      <c r="A4" s="110" t="s">
        <v>200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 t="s">
        <v>128</v>
      </c>
      <c r="C7" s="118">
        <v>537</v>
      </c>
      <c r="D7" s="119">
        <v>348.68</v>
      </c>
      <c r="F7" s="118">
        <v>183</v>
      </c>
      <c r="G7" s="119">
        <v>193.49</v>
      </c>
      <c r="I7" s="118">
        <f>MAX(0,C7-F7)</f>
        <v>354</v>
      </c>
      <c r="J7" s="119">
        <f t="shared" ref="J7:J19" si="0">MAX(0,D7-G7)</f>
        <v>155.19</v>
      </c>
    </row>
    <row r="8" spans="1:10">
      <c r="A8"/>
      <c r="B8" s="117" t="s">
        <v>129</v>
      </c>
      <c r="C8" s="120">
        <v>808480</v>
      </c>
      <c r="D8" s="121">
        <v>4042400</v>
      </c>
      <c r="F8" s="120">
        <v>4208</v>
      </c>
      <c r="G8" s="121">
        <v>21040</v>
      </c>
      <c r="I8" s="120">
        <f t="shared" ref="I8:I19" si="1">MAX(0,C8-F8)</f>
        <v>804272</v>
      </c>
      <c r="J8" s="121">
        <f t="shared" si="0"/>
        <v>4021360</v>
      </c>
    </row>
    <row r="9" spans="1:10">
      <c r="A9"/>
      <c r="B9" s="117" t="s">
        <v>130</v>
      </c>
      <c r="C9" s="120">
        <v>41851</v>
      </c>
      <c r="D9" s="121">
        <v>227888</v>
      </c>
      <c r="F9" s="120">
        <v>128</v>
      </c>
      <c r="G9" s="121">
        <v>696.93</v>
      </c>
      <c r="I9" s="120">
        <f t="shared" si="1"/>
        <v>41723</v>
      </c>
      <c r="J9" s="121">
        <f t="shared" si="0"/>
        <v>227191.07</v>
      </c>
    </row>
    <row r="10" spans="1:10">
      <c r="A10"/>
      <c r="B10" s="117" t="s">
        <v>131</v>
      </c>
      <c r="C10" s="120">
        <v>343</v>
      </c>
      <c r="D10" s="121">
        <v>2058</v>
      </c>
      <c r="F10" s="120">
        <v>3</v>
      </c>
      <c r="G10" s="121">
        <v>18</v>
      </c>
      <c r="I10" s="120">
        <f t="shared" si="1"/>
        <v>340</v>
      </c>
      <c r="J10" s="121">
        <f t="shared" si="0"/>
        <v>2040</v>
      </c>
    </row>
    <row r="11" spans="1:10">
      <c r="A11"/>
      <c r="B11" s="117" t="s">
        <v>132</v>
      </c>
      <c r="C11" s="120">
        <v>21295</v>
      </c>
      <c r="D11" s="121">
        <v>137331.15</v>
      </c>
      <c r="F11" s="120">
        <v>102</v>
      </c>
      <c r="G11" s="121">
        <v>655.77</v>
      </c>
      <c r="I11" s="120">
        <f t="shared" si="1"/>
        <v>21193</v>
      </c>
      <c r="J11" s="121">
        <f t="shared" si="0"/>
        <v>136675.38</v>
      </c>
    </row>
    <row r="12" spans="1:10">
      <c r="A12"/>
      <c r="B12" s="117" t="s">
        <v>133</v>
      </c>
      <c r="C12" s="120">
        <v>129</v>
      </c>
      <c r="D12" s="121">
        <v>903</v>
      </c>
      <c r="F12" s="120">
        <v>2</v>
      </c>
      <c r="G12" s="121">
        <v>14</v>
      </c>
      <c r="I12" s="120">
        <f t="shared" si="1"/>
        <v>127</v>
      </c>
      <c r="J12" s="121">
        <f t="shared" si="0"/>
        <v>889</v>
      </c>
    </row>
    <row r="13" spans="1:10">
      <c r="A13"/>
      <c r="B13" s="117" t="s">
        <v>134</v>
      </c>
      <c r="C13" s="120">
        <v>11886</v>
      </c>
      <c r="D13" s="121">
        <v>88602.77</v>
      </c>
      <c r="F13" s="120">
        <v>67</v>
      </c>
      <c r="G13" s="121">
        <v>498.56</v>
      </c>
      <c r="I13" s="120">
        <f t="shared" si="1"/>
        <v>11819</v>
      </c>
      <c r="J13" s="121">
        <f t="shared" si="0"/>
        <v>88104.21</v>
      </c>
    </row>
    <row r="14" spans="1:10">
      <c r="A14"/>
      <c r="B14" s="117" t="s">
        <v>135</v>
      </c>
      <c r="C14" s="120">
        <v>88</v>
      </c>
      <c r="D14" s="121">
        <v>704</v>
      </c>
      <c r="F14" s="120">
        <v>1</v>
      </c>
      <c r="G14" s="121">
        <v>8</v>
      </c>
      <c r="I14" s="120">
        <f t="shared" si="1"/>
        <v>87</v>
      </c>
      <c r="J14" s="121">
        <f t="shared" si="0"/>
        <v>696</v>
      </c>
    </row>
    <row r="15" spans="1:10">
      <c r="A15"/>
      <c r="B15" s="117" t="s">
        <v>136</v>
      </c>
      <c r="C15" s="120">
        <v>7207</v>
      </c>
      <c r="D15" s="121">
        <v>60988.73</v>
      </c>
      <c r="F15" s="120">
        <v>58</v>
      </c>
      <c r="G15" s="121">
        <v>494.27</v>
      </c>
      <c r="I15" s="120">
        <f t="shared" si="1"/>
        <v>7149</v>
      </c>
      <c r="J15" s="121">
        <f t="shared" si="0"/>
        <v>60494.460000000006</v>
      </c>
    </row>
    <row r="16" spans="1:10">
      <c r="A16"/>
      <c r="B16" s="117" t="s">
        <v>137</v>
      </c>
      <c r="C16" s="120">
        <v>80</v>
      </c>
      <c r="D16" s="121">
        <v>720</v>
      </c>
      <c r="F16" s="120">
        <v>0</v>
      </c>
      <c r="G16" s="121">
        <v>0</v>
      </c>
      <c r="I16" s="120">
        <f t="shared" si="1"/>
        <v>80</v>
      </c>
      <c r="J16" s="121">
        <f t="shared" si="0"/>
        <v>720</v>
      </c>
    </row>
    <row r="17" spans="1:12">
      <c r="A17"/>
      <c r="B17" s="117" t="s">
        <v>138</v>
      </c>
      <c r="C17" s="120">
        <v>4699</v>
      </c>
      <c r="D17" s="121">
        <v>44531.75</v>
      </c>
      <c r="F17" s="120">
        <v>47</v>
      </c>
      <c r="G17" s="121">
        <v>443.38</v>
      </c>
      <c r="I17" s="120">
        <f t="shared" si="1"/>
        <v>4652</v>
      </c>
      <c r="J17" s="121">
        <f t="shared" si="0"/>
        <v>44088.37</v>
      </c>
    </row>
    <row r="18" spans="1:12">
      <c r="A18"/>
      <c r="B18" s="117" t="s">
        <v>139</v>
      </c>
      <c r="C18" s="120">
        <v>32</v>
      </c>
      <c r="D18" s="121">
        <v>320</v>
      </c>
      <c r="F18" s="120">
        <v>0</v>
      </c>
      <c r="G18" s="121">
        <v>0</v>
      </c>
      <c r="I18" s="120">
        <f t="shared" si="1"/>
        <v>32</v>
      </c>
      <c r="J18" s="121">
        <f t="shared" si="0"/>
        <v>320</v>
      </c>
    </row>
    <row r="19" spans="1:12" ht="15" thickBot="1">
      <c r="A19"/>
      <c r="B19" s="122" t="s">
        <v>140</v>
      </c>
      <c r="C19" s="123">
        <v>19356</v>
      </c>
      <c r="D19" s="124">
        <v>504995.94</v>
      </c>
      <c r="F19" s="123">
        <v>444</v>
      </c>
      <c r="G19" s="124">
        <v>19960.86</v>
      </c>
      <c r="I19" s="123">
        <f t="shared" si="1"/>
        <v>18912</v>
      </c>
      <c r="J19" s="124">
        <f t="shared" si="0"/>
        <v>485035.08</v>
      </c>
    </row>
    <row r="20" spans="1:12" ht="15" thickTop="1">
      <c r="A20"/>
      <c r="B20" s="117" t="s">
        <v>141</v>
      </c>
      <c r="C20" s="111">
        <f>SUM(C7:C19)</f>
        <v>915983</v>
      </c>
      <c r="D20" s="112">
        <f>SUM(D7:D19)</f>
        <v>5111792.0200000005</v>
      </c>
      <c r="F20" s="111">
        <f>SUM(F7:F19)</f>
        <v>5243</v>
      </c>
      <c r="G20" s="112">
        <f>SUM(G7:G19)</f>
        <v>44023.260000000009</v>
      </c>
      <c r="I20" s="111">
        <f>SUM(I7:I19)</f>
        <v>910740</v>
      </c>
      <c r="J20" s="112">
        <f>SUM(J7:J19)</f>
        <v>5067768.76</v>
      </c>
      <c r="K20" s="125"/>
      <c r="L20" s="126"/>
    </row>
    <row r="21" spans="1:12">
      <c r="A21"/>
    </row>
    <row r="22" spans="1:12">
      <c r="A22"/>
    </row>
    <row r="23" spans="1:12">
      <c r="A23"/>
    </row>
    <row r="24" spans="1:12">
      <c r="A24" s="110" t="s">
        <v>201</v>
      </c>
      <c r="G24" s="110" t="s">
        <v>161</v>
      </c>
    </row>
    <row r="25" spans="1:12">
      <c r="I25" s="111"/>
      <c r="J25" s="112"/>
    </row>
    <row r="26" spans="1:12">
      <c r="A26"/>
      <c r="B26" s="279" t="s">
        <v>142</v>
      </c>
      <c r="C26" s="279"/>
      <c r="D26" s="279"/>
      <c r="F26" s="127"/>
      <c r="H26" s="279" t="s">
        <v>143</v>
      </c>
      <c r="I26" s="279"/>
      <c r="J26" s="279"/>
    </row>
    <row r="27" spans="1:12">
      <c r="A27" s="128" t="s">
        <v>144</v>
      </c>
      <c r="B27" s="117" t="s">
        <v>145</v>
      </c>
      <c r="C27" s="129">
        <f>$C$7</f>
        <v>537</v>
      </c>
      <c r="D27" s="112">
        <f>$D$7</f>
        <v>348.68</v>
      </c>
      <c r="F27" s="127"/>
      <c r="G27" s="128" t="s">
        <v>144</v>
      </c>
      <c r="H27" s="117"/>
      <c r="I27" s="129"/>
      <c r="J27" s="112"/>
    </row>
    <row r="28" spans="1:12">
      <c r="A28" s="130">
        <v>5</v>
      </c>
      <c r="B28" s="117">
        <v>5</v>
      </c>
      <c r="C28" s="129">
        <f>C8</f>
        <v>808480</v>
      </c>
      <c r="D28" s="129">
        <f>D8</f>
        <v>4042400</v>
      </c>
      <c r="E28" s="129"/>
      <c r="F28" s="127"/>
      <c r="G28" s="130">
        <v>5</v>
      </c>
      <c r="H28" s="117">
        <v>5</v>
      </c>
      <c r="I28" s="271">
        <f>I8</f>
        <v>804272</v>
      </c>
      <c r="J28" s="131">
        <f>J8</f>
        <v>4021360</v>
      </c>
    </row>
    <row r="29" spans="1:12" ht="15" thickBot="1">
      <c r="B29" s="122" t="s">
        <v>146</v>
      </c>
      <c r="C29" s="132">
        <f>SUM(C9:C$19)</f>
        <v>106966</v>
      </c>
      <c r="D29" s="132">
        <f>SUM(D9:D$19)</f>
        <v>1069043.3400000001</v>
      </c>
      <c r="F29" s="127"/>
      <c r="G29" s="83"/>
      <c r="H29" s="122" t="s">
        <v>146</v>
      </c>
      <c r="I29" s="132">
        <f>SUM(I9:I$19)</f>
        <v>106114</v>
      </c>
      <c r="J29" s="273">
        <f>SUM(J9:J$19)</f>
        <v>1046253.5700000001</v>
      </c>
    </row>
    <row r="30" spans="1:12" ht="15" thickTop="1">
      <c r="B30" s="134" t="s">
        <v>147</v>
      </c>
      <c r="C30" s="111">
        <f>SUM(C27:C29)</f>
        <v>915983</v>
      </c>
      <c r="D30" s="112">
        <f>SUM(D27:D29)</f>
        <v>5111792.0200000005</v>
      </c>
      <c r="F30" s="127"/>
      <c r="G30" s="83"/>
      <c r="H30" s="134" t="s">
        <v>147</v>
      </c>
      <c r="I30" s="272">
        <f>SUM(I27:I29)</f>
        <v>910386</v>
      </c>
      <c r="J30" s="131">
        <f>SUM(J27:J29)</f>
        <v>5067613.57</v>
      </c>
    </row>
    <row r="31" spans="1:12">
      <c r="B31" s="135"/>
      <c r="C31" s="136" t="s">
        <v>36</v>
      </c>
      <c r="D31"/>
      <c r="F31" s="127"/>
      <c r="G31" s="83"/>
      <c r="H31" s="135"/>
      <c r="I31" s="136" t="s">
        <v>36</v>
      </c>
      <c r="J31" s="131"/>
    </row>
    <row r="32" spans="1:12">
      <c r="B32" s="117" t="s">
        <v>145</v>
      </c>
      <c r="C32" s="129">
        <f>$C$7</f>
        <v>537</v>
      </c>
      <c r="D32" s="112">
        <f>$D$7</f>
        <v>348.68</v>
      </c>
      <c r="F32" s="127"/>
      <c r="G32" s="83"/>
      <c r="H32" s="117"/>
      <c r="I32" s="129"/>
      <c r="J32" s="131"/>
    </row>
    <row r="33" spans="1:11">
      <c r="A33" s="130">
        <v>6</v>
      </c>
      <c r="B33" s="117">
        <v>6</v>
      </c>
      <c r="C33" s="129">
        <f>SUM($C$8:C10)</f>
        <v>850674</v>
      </c>
      <c r="D33" s="112">
        <f>C33*A33</f>
        <v>5104044</v>
      </c>
      <c r="F33" s="127"/>
      <c r="G33" s="130">
        <v>6</v>
      </c>
      <c r="H33" s="117">
        <v>6</v>
      </c>
      <c r="I33" s="129">
        <f>SUM(I$8:I10)</f>
        <v>846335</v>
      </c>
      <c r="J33" s="131">
        <f>I33*G33</f>
        <v>5078010</v>
      </c>
      <c r="K33" s="129"/>
    </row>
    <row r="34" spans="1:11" ht="15" thickBot="1">
      <c r="B34" s="122" t="s">
        <v>148</v>
      </c>
      <c r="C34" s="132">
        <f>SUM(C11:C$19)</f>
        <v>64772</v>
      </c>
      <c r="D34" s="132">
        <f>SUM(D11:D$19)</f>
        <v>839097.34</v>
      </c>
      <c r="F34" s="127"/>
      <c r="G34" s="83"/>
      <c r="H34" s="122" t="s">
        <v>148</v>
      </c>
      <c r="I34" s="132">
        <f>SUM(I11:I$19)</f>
        <v>64051</v>
      </c>
      <c r="J34" s="133">
        <f>SUM(J11:J$19)</f>
        <v>817022.5</v>
      </c>
    </row>
    <row r="35" spans="1:11" ht="15" thickTop="1">
      <c r="B35" s="134" t="s">
        <v>147</v>
      </c>
      <c r="C35" s="111">
        <f>SUM(C32:C34)</f>
        <v>915983</v>
      </c>
      <c r="D35" s="112">
        <f>SUM(D32:D34)</f>
        <v>5943490.0199999996</v>
      </c>
      <c r="F35" s="127"/>
      <c r="G35" s="83"/>
      <c r="H35" s="134" t="s">
        <v>147</v>
      </c>
      <c r="I35" s="111">
        <f>SUM(I32:I34)</f>
        <v>910386</v>
      </c>
      <c r="J35" s="131">
        <f>SUM(J32:J34)</f>
        <v>5895032.5</v>
      </c>
    </row>
    <row r="36" spans="1:11">
      <c r="B36" s="135"/>
      <c r="C36"/>
      <c r="D36"/>
      <c r="F36" s="127"/>
      <c r="G36" s="83"/>
      <c r="H36" s="135"/>
      <c r="J36" s="131"/>
    </row>
    <row r="37" spans="1:11">
      <c r="B37" s="117" t="s">
        <v>145</v>
      </c>
      <c r="C37" s="129">
        <f>$C$7</f>
        <v>537</v>
      </c>
      <c r="D37" s="112">
        <f>$D$7</f>
        <v>348.68</v>
      </c>
      <c r="F37" s="127"/>
      <c r="G37" s="83"/>
      <c r="H37" s="117"/>
      <c r="I37" s="129"/>
      <c r="J37" s="131"/>
    </row>
    <row r="38" spans="1:11">
      <c r="A38" s="130">
        <f>A33+1</f>
        <v>7</v>
      </c>
      <c r="B38" s="117">
        <v>7</v>
      </c>
      <c r="C38" s="129">
        <f>SUM($C$8:C12)</f>
        <v>872098</v>
      </c>
      <c r="D38" s="112">
        <f>C38*A38</f>
        <v>6104686</v>
      </c>
      <c r="F38" s="127"/>
      <c r="G38" s="130">
        <f>G33+1</f>
        <v>7</v>
      </c>
      <c r="H38" s="117">
        <v>7</v>
      </c>
      <c r="I38" s="129">
        <f>SUM(I$8:I12)</f>
        <v>867655</v>
      </c>
      <c r="J38" s="131">
        <f>I38*G38</f>
        <v>6073585</v>
      </c>
      <c r="K38" s="129"/>
    </row>
    <row r="39" spans="1:11" ht="15" thickBot="1">
      <c r="B39" s="122" t="s">
        <v>149</v>
      </c>
      <c r="C39" s="132">
        <f>SUM(C13:C$19)</f>
        <v>43348</v>
      </c>
      <c r="D39" s="132">
        <f>SUM(D13:D$19)</f>
        <v>700863.19</v>
      </c>
      <c r="F39" s="127"/>
      <c r="G39" s="83"/>
      <c r="H39" s="122" t="s">
        <v>149</v>
      </c>
      <c r="I39" s="132">
        <f>SUM(I13:I$19)</f>
        <v>42731</v>
      </c>
      <c r="J39" s="133">
        <f>SUM(J13:J$19)</f>
        <v>679458.12</v>
      </c>
    </row>
    <row r="40" spans="1:11" ht="15" thickTop="1">
      <c r="B40" s="134" t="s">
        <v>147</v>
      </c>
      <c r="C40" s="111">
        <f>SUM(C37:C39)</f>
        <v>915983</v>
      </c>
      <c r="D40" s="112">
        <f>SUM(D37:D39)</f>
        <v>6805897.8699999992</v>
      </c>
      <c r="F40" s="127"/>
      <c r="G40" s="83"/>
      <c r="H40" s="134" t="s">
        <v>147</v>
      </c>
      <c r="I40" s="111">
        <f>SUM(I37:I39)</f>
        <v>910386</v>
      </c>
      <c r="J40" s="131">
        <f>SUM(J37:J39)</f>
        <v>6753043.1200000001</v>
      </c>
    </row>
    <row r="41" spans="1:11">
      <c r="B41" s="135"/>
      <c r="F41" s="127"/>
      <c r="G41" s="83"/>
      <c r="H41" s="135"/>
      <c r="I41" s="111"/>
      <c r="J41" s="131"/>
    </row>
    <row r="42" spans="1:11">
      <c r="B42" s="117" t="s">
        <v>145</v>
      </c>
      <c r="C42" s="129">
        <f>$C$7</f>
        <v>537</v>
      </c>
      <c r="D42" s="112">
        <f>$D$7</f>
        <v>348.68</v>
      </c>
      <c r="F42" s="127"/>
      <c r="G42" s="83"/>
      <c r="H42" s="117"/>
      <c r="I42" s="129"/>
      <c r="J42" s="131"/>
    </row>
    <row r="43" spans="1:11">
      <c r="A43" s="130">
        <f>A38+1</f>
        <v>8</v>
      </c>
      <c r="B43" s="117">
        <v>8</v>
      </c>
      <c r="C43" s="129">
        <f>SUM($C$8:C14)</f>
        <v>884072</v>
      </c>
      <c r="D43" s="112">
        <f>C43*A43</f>
        <v>7072576</v>
      </c>
      <c r="F43" s="127"/>
      <c r="G43" s="130">
        <f>G38+1</f>
        <v>8</v>
      </c>
      <c r="H43" s="117">
        <v>8</v>
      </c>
      <c r="I43" s="129">
        <f>SUM(I$8:I14)</f>
        <v>879561</v>
      </c>
      <c r="J43" s="131">
        <f>I43*G43</f>
        <v>7036488</v>
      </c>
      <c r="K43" s="129"/>
    </row>
    <row r="44" spans="1:11" ht="15" thickBot="1">
      <c r="B44" s="122" t="s">
        <v>150</v>
      </c>
      <c r="C44" s="132">
        <f>SUM(C15:C$19)</f>
        <v>31374</v>
      </c>
      <c r="D44" s="132">
        <f>SUM(D15:D$19)</f>
        <v>611556.42000000004</v>
      </c>
      <c r="F44" s="127"/>
      <c r="G44" s="83"/>
      <c r="H44" s="122" t="s">
        <v>150</v>
      </c>
      <c r="I44" s="132">
        <f>SUM(I15:I$19)</f>
        <v>30825</v>
      </c>
      <c r="J44" s="133">
        <f>SUM(J15:J$19)</f>
        <v>590657.91</v>
      </c>
    </row>
    <row r="45" spans="1:11" ht="15" thickTop="1">
      <c r="B45" s="134" t="s">
        <v>147</v>
      </c>
      <c r="C45" s="111">
        <f>SUM(C42:C44)</f>
        <v>915983</v>
      </c>
      <c r="D45" s="112">
        <f>SUM(D42:D44)</f>
        <v>7684481.0999999996</v>
      </c>
      <c r="F45" s="127"/>
      <c r="G45" s="83"/>
      <c r="H45" s="134" t="s">
        <v>147</v>
      </c>
      <c r="I45" s="111">
        <f>SUM(I42:I44)</f>
        <v>910386</v>
      </c>
      <c r="J45" s="131">
        <f>SUM(J42:J44)</f>
        <v>7627145.9100000001</v>
      </c>
    </row>
    <row r="46" spans="1:11">
      <c r="B46" s="135"/>
      <c r="G46" s="83"/>
      <c r="H46" s="135"/>
      <c r="I46" s="111"/>
      <c r="J46" s="131"/>
    </row>
    <row r="47" spans="1:11">
      <c r="B47" s="117" t="s">
        <v>145</v>
      </c>
      <c r="C47" s="129">
        <f>$C$7</f>
        <v>537</v>
      </c>
      <c r="D47" s="112">
        <f>$D$7</f>
        <v>348.68</v>
      </c>
      <c r="G47" s="83"/>
      <c r="H47" s="117"/>
      <c r="I47" s="129"/>
      <c r="J47" s="131"/>
    </row>
    <row r="48" spans="1:11">
      <c r="A48" s="130">
        <f>A43+1</f>
        <v>9</v>
      </c>
      <c r="B48" s="117">
        <v>9</v>
      </c>
      <c r="C48" s="129">
        <f>SUM($C$8:C16)</f>
        <v>891359</v>
      </c>
      <c r="D48" s="112">
        <f>C48*A48</f>
        <v>8022231</v>
      </c>
      <c r="G48" s="130">
        <f>G43+1</f>
        <v>9</v>
      </c>
      <c r="H48" s="117">
        <v>9</v>
      </c>
      <c r="I48" s="129">
        <f>SUM(I$8:I16)</f>
        <v>886790</v>
      </c>
      <c r="J48" s="131">
        <f>I48*G48</f>
        <v>7981110</v>
      </c>
      <c r="K48" s="129"/>
    </row>
    <row r="49" spans="1:11" ht="15" thickBot="1">
      <c r="B49" s="122" t="s">
        <v>151</v>
      </c>
      <c r="C49" s="132">
        <f>SUM(C17:C$19)</f>
        <v>24087</v>
      </c>
      <c r="D49" s="132">
        <f>SUM(D17:D$19)</f>
        <v>549847.68999999994</v>
      </c>
      <c r="G49" s="83"/>
      <c r="H49" s="122" t="s">
        <v>151</v>
      </c>
      <c r="I49" s="132">
        <f>SUM(I17:I$19)</f>
        <v>23596</v>
      </c>
      <c r="J49" s="133">
        <f>SUM(J17:J$19)</f>
        <v>529443.45000000007</v>
      </c>
    </row>
    <row r="50" spans="1:11" ht="15" thickTop="1">
      <c r="B50" s="134" t="s">
        <v>147</v>
      </c>
      <c r="C50" s="111">
        <f>SUM(C47:C49)</f>
        <v>915983</v>
      </c>
      <c r="D50" s="112">
        <f>SUM(D47:D49)</f>
        <v>8572427.3699999992</v>
      </c>
      <c r="G50" s="83"/>
      <c r="H50" s="134" t="s">
        <v>147</v>
      </c>
      <c r="I50" s="111">
        <f>SUM(I47:I49)</f>
        <v>910386</v>
      </c>
      <c r="J50" s="131">
        <f>SUM(J47:J49)</f>
        <v>8510553.4499999993</v>
      </c>
    </row>
    <row r="51" spans="1:11">
      <c r="B51" s="135"/>
      <c r="G51" s="83"/>
      <c r="H51" s="135"/>
      <c r="I51" s="111"/>
      <c r="J51" s="131"/>
    </row>
    <row r="52" spans="1:11">
      <c r="B52" s="117" t="s">
        <v>145</v>
      </c>
      <c r="C52" s="129">
        <f>$C$7</f>
        <v>537</v>
      </c>
      <c r="D52" s="112">
        <f>$D$7</f>
        <v>348.68</v>
      </c>
      <c r="G52" s="83"/>
      <c r="H52" s="117"/>
      <c r="I52" s="129"/>
      <c r="J52" s="131"/>
    </row>
    <row r="53" spans="1:11" ht="409.6">
      <c r="A53" s="130">
        <f>A48+1</f>
        <v>10</v>
      </c>
      <c r="B53" s="117">
        <v>10</v>
      </c>
      <c r="C53" s="129">
        <f>SUM($C$8:C18)</f>
        <v>896090</v>
      </c>
      <c r="D53" s="112">
        <f>C53*A53</f>
        <v>8960900</v>
      </c>
      <c r="G53" s="130">
        <f>G48+1</f>
        <v>10</v>
      </c>
      <c r="H53" s="117">
        <v>10</v>
      </c>
      <c r="I53" s="129">
        <f>SUM(I$8:I18)</f>
        <v>891474</v>
      </c>
      <c r="J53" s="131">
        <f>I53*G53</f>
        <v>8914740</v>
      </c>
      <c r="K53" s="129"/>
    </row>
    <row r="54" spans="1:11" ht="15" thickBot="1">
      <c r="B54" s="122" t="s">
        <v>152</v>
      </c>
      <c r="C54" s="132">
        <f>SUM(C19:C$19)</f>
        <v>19356</v>
      </c>
      <c r="D54" s="132">
        <f>SUM(D19:D$19)</f>
        <v>504995.94</v>
      </c>
      <c r="G54" s="83"/>
      <c r="H54" s="122" t="s">
        <v>152</v>
      </c>
      <c r="I54" s="132">
        <f>SUM(I19:I$19)</f>
        <v>18912</v>
      </c>
      <c r="J54" s="133">
        <f>SUM(J19:J$19)</f>
        <v>485035.08</v>
      </c>
      <c r="K54" s="137"/>
    </row>
    <row r="55" spans="1:11" ht="15" thickTop="1">
      <c r="B55" s="134" t="s">
        <v>147</v>
      </c>
      <c r="C55" s="111">
        <f>SUM(C52:C54)</f>
        <v>915983</v>
      </c>
      <c r="D55" s="112">
        <f>SUM(D52:D54)</f>
        <v>9466244.6199999992</v>
      </c>
      <c r="G55" s="83"/>
      <c r="H55" s="134" t="s">
        <v>147</v>
      </c>
      <c r="I55" s="111">
        <f>SUM(I52:I54)</f>
        <v>910386</v>
      </c>
      <c r="J55" s="131">
        <f>SUM(J52:J54)</f>
        <v>9399775.0800000001</v>
      </c>
    </row>
  </sheetData>
  <mergeCells count="5">
    <mergeCell ref="C5:D5"/>
    <mergeCell ref="F5:G5"/>
    <mergeCell ref="I5:J5"/>
    <mergeCell ref="B26:D26"/>
    <mergeCell ref="H26:J26"/>
  </mergeCells>
  <pageMargins left="0.7" right="0.7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  <pageSetUpPr fitToPage="1"/>
  </sheetPr>
  <dimension ref="A1:N32"/>
  <sheetViews>
    <sheetView workbookViewId="0">
      <selection activeCell="A2" sqref="A1:A3"/>
    </sheetView>
  </sheetViews>
  <sheetFormatPr defaultRowHeight="14.4"/>
  <cols>
    <col min="1" max="1" width="35.6640625" customWidth="1"/>
    <col min="2" max="2" width="13.6640625" bestFit="1" customWidth="1"/>
    <col min="3" max="3" width="13.6640625" customWidth="1"/>
    <col min="4" max="6" width="13.6640625" bestFit="1" customWidth="1"/>
    <col min="7" max="7" width="14.88671875" bestFit="1" customWidth="1"/>
    <col min="8" max="10" width="15.33203125" bestFit="1" customWidth="1"/>
    <col min="11" max="13" width="13.6640625" bestFit="1" customWidth="1"/>
    <col min="14" max="14" width="16.33203125" bestFit="1" customWidth="1"/>
  </cols>
  <sheetData>
    <row r="1" spans="1:14">
      <c r="A1" s="6" t="s">
        <v>362</v>
      </c>
    </row>
    <row r="2" spans="1:14">
      <c r="A2" s="6" t="s">
        <v>347</v>
      </c>
    </row>
    <row r="3" spans="1:14">
      <c r="A3" s="6"/>
    </row>
    <row r="4" spans="1:14">
      <c r="A4" s="74" t="s">
        <v>35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>
      <c r="A5" s="75" t="s">
        <v>36</v>
      </c>
      <c r="B5" s="76" t="s">
        <v>36</v>
      </c>
      <c r="C5" s="76" t="s">
        <v>36</v>
      </c>
      <c r="D5" s="76" t="s">
        <v>36</v>
      </c>
      <c r="E5" s="76" t="s">
        <v>36</v>
      </c>
      <c r="F5" s="76" t="s">
        <v>36</v>
      </c>
      <c r="G5" s="76" t="s">
        <v>36</v>
      </c>
      <c r="H5" s="76" t="s">
        <v>36</v>
      </c>
      <c r="I5" s="76" t="s">
        <v>36</v>
      </c>
      <c r="J5" s="76" t="s">
        <v>36</v>
      </c>
      <c r="K5" s="76" t="s">
        <v>36</v>
      </c>
      <c r="L5" s="76" t="s">
        <v>36</v>
      </c>
      <c r="M5" s="76" t="s">
        <v>36</v>
      </c>
      <c r="N5" s="76"/>
    </row>
    <row r="6" spans="1:14">
      <c r="A6" s="75" t="s">
        <v>37</v>
      </c>
      <c r="B6" s="77" t="s">
        <v>38</v>
      </c>
      <c r="C6" s="77" t="s">
        <v>39</v>
      </c>
      <c r="D6" s="77" t="s">
        <v>40</v>
      </c>
      <c r="E6" s="77" t="s">
        <v>41</v>
      </c>
      <c r="F6" s="77" t="s">
        <v>42</v>
      </c>
      <c r="G6" s="77" t="s">
        <v>43</v>
      </c>
      <c r="H6" s="77" t="s">
        <v>44</v>
      </c>
      <c r="I6" s="77" t="s">
        <v>45</v>
      </c>
      <c r="J6" s="77" t="s">
        <v>46</v>
      </c>
      <c r="K6" s="77" t="s">
        <v>47</v>
      </c>
      <c r="L6" s="77" t="s">
        <v>48</v>
      </c>
      <c r="M6" s="77" t="s">
        <v>49</v>
      </c>
      <c r="N6" s="78">
        <v>2014</v>
      </c>
    </row>
    <row r="7" spans="1:14">
      <c r="A7" s="75" t="s">
        <v>50</v>
      </c>
      <c r="B7" s="77" t="s">
        <v>51</v>
      </c>
      <c r="C7" s="77" t="s">
        <v>52</v>
      </c>
      <c r="D7" s="77" t="s">
        <v>53</v>
      </c>
      <c r="E7" s="77" t="s">
        <v>54</v>
      </c>
      <c r="F7" s="77" t="s">
        <v>55</v>
      </c>
      <c r="G7" s="77" t="s">
        <v>56</v>
      </c>
      <c r="H7" s="77" t="s">
        <v>57</v>
      </c>
      <c r="I7" s="77" t="s">
        <v>58</v>
      </c>
      <c r="J7" s="77" t="s">
        <v>59</v>
      </c>
      <c r="K7" s="77" t="s">
        <v>60</v>
      </c>
      <c r="L7" s="77" t="s">
        <v>61</v>
      </c>
      <c r="M7" s="77" t="s">
        <v>62</v>
      </c>
      <c r="N7" s="78" t="s">
        <v>63</v>
      </c>
    </row>
    <row r="8" spans="1:14">
      <c r="A8" s="79" t="s">
        <v>64</v>
      </c>
      <c r="B8" s="80">
        <v>466967492.07999998</v>
      </c>
      <c r="C8" s="80">
        <v>421095551.79000002</v>
      </c>
      <c r="D8" s="80">
        <v>398388391.75</v>
      </c>
      <c r="E8" s="80">
        <v>429713237.04000002</v>
      </c>
      <c r="F8" s="80">
        <v>531668063.30000001</v>
      </c>
      <c r="G8" s="80">
        <v>568297455.25999999</v>
      </c>
      <c r="H8" s="80">
        <v>611745145.74000001</v>
      </c>
      <c r="I8" s="80">
        <v>661310658.38</v>
      </c>
      <c r="J8" s="80">
        <v>659545164.25</v>
      </c>
      <c r="K8" s="80">
        <v>542463745.14999998</v>
      </c>
      <c r="L8" s="80">
        <v>436716782.57999998</v>
      </c>
      <c r="M8" s="80">
        <v>417707403.88</v>
      </c>
      <c r="N8" s="80">
        <f>SUM(B8:M8)</f>
        <v>6145619091.1999998</v>
      </c>
    </row>
    <row r="9" spans="1:14">
      <c r="A9" s="79" t="s">
        <v>65</v>
      </c>
      <c r="B9" s="80">
        <v>327418405.11000001</v>
      </c>
      <c r="C9" s="80">
        <v>311458780.12</v>
      </c>
      <c r="D9" s="80">
        <v>312448350.30000001</v>
      </c>
      <c r="E9" s="80">
        <v>325471936.55000001</v>
      </c>
      <c r="F9" s="80">
        <v>357405221.43000001</v>
      </c>
      <c r="G9" s="80">
        <v>358083882.83999997</v>
      </c>
      <c r="H9" s="80">
        <v>367707520.06</v>
      </c>
      <c r="I9" s="80">
        <v>381584156.01999998</v>
      </c>
      <c r="J9" s="80">
        <v>385981635.77999997</v>
      </c>
      <c r="K9" s="80">
        <v>359998491.56</v>
      </c>
      <c r="L9" s="80">
        <v>335734439.49000001</v>
      </c>
      <c r="M9" s="80">
        <v>321975118.60000002</v>
      </c>
      <c r="N9" s="80">
        <f t="shared" ref="N9:N26" si="0">SUM(B9:M9)</f>
        <v>4145267937.8600001</v>
      </c>
    </row>
    <row r="10" spans="1:14">
      <c r="A10" s="79" t="s">
        <v>66</v>
      </c>
      <c r="B10" s="80">
        <v>16709924.060000001</v>
      </c>
      <c r="C10" s="80">
        <v>16229351.82</v>
      </c>
      <c r="D10" s="80">
        <v>15844437.310000001</v>
      </c>
      <c r="E10" s="80">
        <v>17022341.100000001</v>
      </c>
      <c r="F10" s="80">
        <v>17752841.859999999</v>
      </c>
      <c r="G10" s="80">
        <v>18001570.530000001</v>
      </c>
      <c r="H10" s="80">
        <v>17268069.289999999</v>
      </c>
      <c r="I10" s="80">
        <v>17904101.629999999</v>
      </c>
      <c r="J10" s="80">
        <v>17677265.84</v>
      </c>
      <c r="K10" s="80">
        <v>17229575.43</v>
      </c>
      <c r="L10" s="80">
        <v>16669330.310000001</v>
      </c>
      <c r="M10" s="80">
        <v>16205786.859999999</v>
      </c>
      <c r="N10" s="80">
        <f t="shared" si="0"/>
        <v>204514596.04000002</v>
      </c>
    </row>
    <row r="11" spans="1:14">
      <c r="A11" s="79" t="s">
        <v>67</v>
      </c>
      <c r="B11" s="80">
        <v>6699068.6699999999</v>
      </c>
      <c r="C11" s="80">
        <v>5798354.3200000003</v>
      </c>
      <c r="D11" s="80">
        <v>7643284.2599999998</v>
      </c>
      <c r="E11" s="80">
        <v>6638664.3600000003</v>
      </c>
      <c r="F11" s="80">
        <v>6736351.1900000004</v>
      </c>
      <c r="G11" s="80">
        <v>5221044.8</v>
      </c>
      <c r="H11" s="80">
        <v>8020088.2800000003</v>
      </c>
      <c r="I11" s="80">
        <v>6659611.3899999997</v>
      </c>
      <c r="J11" s="80">
        <v>6598154.9900000002</v>
      </c>
      <c r="K11" s="80">
        <v>5983375.4299999997</v>
      </c>
      <c r="L11" s="80">
        <v>6415368.7800000003</v>
      </c>
      <c r="M11" s="80">
        <v>7474318.9900000002</v>
      </c>
      <c r="N11" s="80">
        <f t="shared" si="0"/>
        <v>79887685.459999993</v>
      </c>
    </row>
    <row r="12" spans="1:14">
      <c r="A12" s="79" t="s">
        <v>68</v>
      </c>
      <c r="B12" s="80">
        <v>185640</v>
      </c>
      <c r="C12" s="80">
        <v>199332.94</v>
      </c>
      <c r="D12" s="80">
        <v>207838.66</v>
      </c>
      <c r="E12" s="80">
        <v>204895.2</v>
      </c>
      <c r="F12" s="80">
        <v>259692.85</v>
      </c>
      <c r="G12" s="80">
        <v>227365.38</v>
      </c>
      <c r="H12" s="80">
        <v>203305.92</v>
      </c>
      <c r="I12" s="80">
        <v>198380.78</v>
      </c>
      <c r="J12" s="80">
        <v>224938.45</v>
      </c>
      <c r="K12" s="80">
        <v>219020.37</v>
      </c>
      <c r="L12" s="80">
        <v>225128.4</v>
      </c>
      <c r="M12" s="80">
        <v>203219.41</v>
      </c>
      <c r="N12" s="80">
        <f t="shared" si="0"/>
        <v>2558758.3600000003</v>
      </c>
    </row>
    <row r="13" spans="1:14">
      <c r="A13" s="79" t="s">
        <v>69</v>
      </c>
      <c r="B13" s="80">
        <v>704006.4</v>
      </c>
      <c r="C13" s="80">
        <v>685087.41</v>
      </c>
      <c r="D13" s="80">
        <v>638824.39</v>
      </c>
      <c r="E13" s="80">
        <v>680263.48</v>
      </c>
      <c r="F13" s="80">
        <v>748033</v>
      </c>
      <c r="G13" s="80">
        <v>724708.05</v>
      </c>
      <c r="H13" s="80">
        <v>741766.83</v>
      </c>
      <c r="I13" s="80">
        <v>736385.04</v>
      </c>
      <c r="J13" s="80">
        <v>728908.88</v>
      </c>
      <c r="K13" s="80">
        <v>727023.96</v>
      </c>
      <c r="L13" s="80">
        <v>688176.62</v>
      </c>
      <c r="M13" s="80">
        <v>668673.29</v>
      </c>
      <c r="N13" s="80">
        <f t="shared" si="0"/>
        <v>8471857.3500000015</v>
      </c>
    </row>
    <row r="14" spans="1:14">
      <c r="A14" s="79" t="s">
        <v>70</v>
      </c>
      <c r="B14" s="80">
        <v>9621066.6199999992</v>
      </c>
      <c r="C14" s="80">
        <v>19745869.579999998</v>
      </c>
      <c r="D14" s="80">
        <v>28792789.100000001</v>
      </c>
      <c r="E14" s="80">
        <v>24660663.27</v>
      </c>
      <c r="F14" s="80">
        <v>27636940.489999998</v>
      </c>
      <c r="G14" s="80">
        <v>40512376.130000003</v>
      </c>
      <c r="H14" s="80">
        <v>39296006.289999999</v>
      </c>
      <c r="I14" s="80">
        <v>40015041.950000003</v>
      </c>
      <c r="J14" s="80">
        <v>41381915.630000003</v>
      </c>
      <c r="K14" s="80">
        <v>37103103.119999997</v>
      </c>
      <c r="L14" s="80">
        <v>34590457.119999997</v>
      </c>
      <c r="M14" s="80">
        <v>27371348.84</v>
      </c>
      <c r="N14" s="80">
        <f t="shared" si="0"/>
        <v>370727578.13999999</v>
      </c>
    </row>
    <row r="15" spans="1:14">
      <c r="A15" s="79" t="s">
        <v>71</v>
      </c>
      <c r="B15" s="81"/>
      <c r="C15" s="81"/>
      <c r="D15" s="81"/>
      <c r="E15" s="81"/>
      <c r="F15" s="81"/>
      <c r="G15" s="80">
        <v>-755361.53</v>
      </c>
      <c r="H15" s="80">
        <v>-53242.17</v>
      </c>
      <c r="I15" s="80">
        <v>-84652.89</v>
      </c>
      <c r="J15" s="80">
        <v>-91717.7</v>
      </c>
      <c r="K15" s="80">
        <v>-87937.919999999998</v>
      </c>
      <c r="L15" s="80">
        <v>-89606.05</v>
      </c>
      <c r="M15" s="80">
        <v>1120722.26</v>
      </c>
      <c r="N15" s="80">
        <f t="shared" si="0"/>
        <v>-41796</v>
      </c>
    </row>
    <row r="16" spans="1:14" s="83" customFormat="1">
      <c r="A16" s="274" t="s">
        <v>72</v>
      </c>
      <c r="B16" s="82">
        <v>828305602.94000006</v>
      </c>
      <c r="C16" s="82">
        <v>775212327.98000002</v>
      </c>
      <c r="D16" s="82">
        <v>763963915.76999998</v>
      </c>
      <c r="E16" s="82">
        <v>804392001</v>
      </c>
      <c r="F16" s="82">
        <v>942207144.12</v>
      </c>
      <c r="G16" s="82">
        <v>990313041.46000004</v>
      </c>
      <c r="H16" s="82">
        <v>1044928660.24</v>
      </c>
      <c r="I16" s="82">
        <v>1108323682.3</v>
      </c>
      <c r="J16" s="82">
        <v>1112046266.1199999</v>
      </c>
      <c r="K16" s="82">
        <v>963636397.10000002</v>
      </c>
      <c r="L16" s="82">
        <v>830950077.25</v>
      </c>
      <c r="M16" s="82">
        <v>792726592.13</v>
      </c>
      <c r="N16" s="82">
        <f t="shared" si="0"/>
        <v>10957005708.41</v>
      </c>
    </row>
    <row r="17" spans="1:14">
      <c r="A17" s="84" t="s">
        <v>73</v>
      </c>
      <c r="B17" s="80">
        <v>46246892.469999999</v>
      </c>
      <c r="C17" s="80">
        <v>17167162.140000001</v>
      </c>
      <c r="D17" s="80">
        <v>14258069.060000001</v>
      </c>
      <c r="E17" s="80">
        <v>3990189.89</v>
      </c>
      <c r="F17" s="80">
        <v>4513845.83</v>
      </c>
      <c r="G17" s="80">
        <v>4605822.66</v>
      </c>
      <c r="H17" s="80">
        <v>3709640.83</v>
      </c>
      <c r="I17" s="80">
        <v>2876995</v>
      </c>
      <c r="J17" s="80">
        <v>4045372.5</v>
      </c>
      <c r="K17" s="80">
        <v>5603902.6100000003</v>
      </c>
      <c r="L17" s="80">
        <v>16679135.18</v>
      </c>
      <c r="M17" s="80">
        <v>10158627.17</v>
      </c>
      <c r="N17" s="80">
        <f t="shared" si="0"/>
        <v>133855655.33999999</v>
      </c>
    </row>
    <row r="18" spans="1:14">
      <c r="A18" s="85" t="s">
        <v>74</v>
      </c>
      <c r="B18" s="80">
        <v>874552495.40999997</v>
      </c>
      <c r="C18" s="80">
        <v>792379490.12</v>
      </c>
      <c r="D18" s="80">
        <v>778221984.83000004</v>
      </c>
      <c r="E18" s="80">
        <v>808382190.88999999</v>
      </c>
      <c r="F18" s="80">
        <v>946720989.95000005</v>
      </c>
      <c r="G18" s="80">
        <v>994918864.12</v>
      </c>
      <c r="H18" s="80">
        <v>1048638301.0700001</v>
      </c>
      <c r="I18" s="80">
        <v>1111200677.3</v>
      </c>
      <c r="J18" s="80">
        <v>1116091638.6199999</v>
      </c>
      <c r="K18" s="80">
        <v>969240299.71000004</v>
      </c>
      <c r="L18" s="80">
        <v>847629212.42999995</v>
      </c>
      <c r="M18" s="80">
        <v>802885219.29999995</v>
      </c>
      <c r="N18" s="80">
        <f t="shared" si="0"/>
        <v>11090861363.75</v>
      </c>
    </row>
    <row r="19" spans="1:14">
      <c r="A19" s="84" t="s">
        <v>75</v>
      </c>
      <c r="B19" s="80">
        <v>3892190.96</v>
      </c>
      <c r="C19" s="80">
        <v>3918006.95</v>
      </c>
      <c r="D19" s="80">
        <v>3953913.02</v>
      </c>
      <c r="E19" s="80">
        <v>4114955.93</v>
      </c>
      <c r="F19" s="80">
        <v>3976280.62</v>
      </c>
      <c r="G19" s="80">
        <v>4157196.3</v>
      </c>
      <c r="H19" s="80">
        <v>4030894.49</v>
      </c>
      <c r="I19" s="80">
        <v>4078497.29</v>
      </c>
      <c r="J19" s="80">
        <v>4133992.25</v>
      </c>
      <c r="K19" s="80">
        <v>4136182.4</v>
      </c>
      <c r="L19" s="80">
        <v>4024391.43</v>
      </c>
      <c r="M19" s="80">
        <v>4350889.26</v>
      </c>
      <c r="N19" s="80">
        <f t="shared" si="0"/>
        <v>48767390.899999999</v>
      </c>
    </row>
    <row r="20" spans="1:14">
      <c r="A20" s="84" t="s">
        <v>76</v>
      </c>
      <c r="B20" s="80">
        <v>3401843.32</v>
      </c>
      <c r="C20" s="80">
        <v>3072764.44</v>
      </c>
      <c r="D20" s="80">
        <v>3198339.05</v>
      </c>
      <c r="E20" s="80">
        <v>3051943.57</v>
      </c>
      <c r="F20" s="80">
        <v>3421860.57</v>
      </c>
      <c r="G20" s="80">
        <v>3566050.6</v>
      </c>
      <c r="H20" s="80">
        <v>3770145.57</v>
      </c>
      <c r="I20" s="80">
        <v>3887660.54</v>
      </c>
      <c r="J20" s="80">
        <v>3836413.06</v>
      </c>
      <c r="K20" s="80">
        <v>3970867.52</v>
      </c>
      <c r="L20" s="80">
        <v>3528742.91</v>
      </c>
      <c r="M20" s="80">
        <v>3205611.44</v>
      </c>
      <c r="N20" s="80">
        <f t="shared" si="0"/>
        <v>41912242.590000004</v>
      </c>
    </row>
    <row r="21" spans="1:14">
      <c r="A21" s="84" t="s">
        <v>77</v>
      </c>
      <c r="B21" s="80">
        <v>5162463.43</v>
      </c>
      <c r="C21" s="80">
        <v>4254656.34</v>
      </c>
      <c r="D21" s="80">
        <v>4525995.45</v>
      </c>
      <c r="E21" s="80">
        <v>4811183.93</v>
      </c>
      <c r="F21" s="80">
        <v>4831760.7300000004</v>
      </c>
      <c r="G21" s="80">
        <v>4707613.4400000004</v>
      </c>
      <c r="H21" s="80">
        <v>5292605.46</v>
      </c>
      <c r="I21" s="80">
        <v>4929883.4400000004</v>
      </c>
      <c r="J21" s="80">
        <v>5255605.58</v>
      </c>
      <c r="K21" s="80">
        <v>5454590.7800000003</v>
      </c>
      <c r="L21" s="80">
        <v>4873732.46</v>
      </c>
      <c r="M21" s="80">
        <v>5792097.6900000004</v>
      </c>
      <c r="N21" s="80">
        <f t="shared" si="0"/>
        <v>59892188.729999997</v>
      </c>
    </row>
    <row r="22" spans="1:14">
      <c r="A22" s="84" t="s">
        <v>78</v>
      </c>
      <c r="B22" s="80">
        <v>296904.90000000002</v>
      </c>
      <c r="C22" s="80">
        <v>-55347.05</v>
      </c>
      <c r="D22" s="80">
        <v>55347.05</v>
      </c>
      <c r="E22" s="81"/>
      <c r="F22" s="81"/>
      <c r="G22" s="81"/>
      <c r="H22" s="81"/>
      <c r="I22" s="80">
        <v>-8351275.8700000001</v>
      </c>
      <c r="J22" s="80">
        <v>-13259931.289999999</v>
      </c>
      <c r="K22" s="80">
        <v>-9332866.75</v>
      </c>
      <c r="L22" s="80">
        <v>1041065.33</v>
      </c>
      <c r="M22" s="80">
        <v>22611411.510000002</v>
      </c>
      <c r="N22" s="80">
        <f t="shared" si="0"/>
        <v>-6994692.1699999981</v>
      </c>
    </row>
    <row r="23" spans="1:14">
      <c r="A23" s="84" t="s">
        <v>79</v>
      </c>
      <c r="B23" s="80">
        <v>-12857406.720000001</v>
      </c>
      <c r="C23" s="80">
        <v>-7011053.1799999997</v>
      </c>
      <c r="D23" s="80">
        <v>22143822.890000001</v>
      </c>
      <c r="E23" s="80">
        <v>35623635.159999996</v>
      </c>
      <c r="F23" s="80">
        <v>18419506.940000001</v>
      </c>
      <c r="G23" s="80">
        <v>4161341.24</v>
      </c>
      <c r="H23" s="80">
        <v>19184946.309999999</v>
      </c>
      <c r="I23" s="80">
        <v>20645074.93</v>
      </c>
      <c r="J23" s="80">
        <v>-51755169.049999997</v>
      </c>
      <c r="K23" s="80">
        <v>-4432712.46</v>
      </c>
      <c r="L23" s="80">
        <v>-28856608</v>
      </c>
      <c r="M23" s="80">
        <v>8337331.0199999996</v>
      </c>
      <c r="N23" s="80">
        <f t="shared" si="0"/>
        <v>23602709.079999994</v>
      </c>
    </row>
    <row r="24" spans="1:14">
      <c r="A24" s="84" t="s">
        <v>80</v>
      </c>
      <c r="B24" s="80">
        <v>953259.24</v>
      </c>
      <c r="C24" s="80">
        <v>-729536.73</v>
      </c>
      <c r="D24" s="80">
        <v>-213554.3</v>
      </c>
      <c r="E24" s="80">
        <v>76739.19</v>
      </c>
      <c r="F24" s="80">
        <v>513505.98</v>
      </c>
      <c r="G24" s="80">
        <v>341928.67</v>
      </c>
      <c r="H24" s="80">
        <v>1634519.25</v>
      </c>
      <c r="I24" s="80">
        <v>2188295.65</v>
      </c>
      <c r="J24" s="80">
        <v>979572.54</v>
      </c>
      <c r="K24" s="80">
        <v>2895524.23</v>
      </c>
      <c r="L24" s="80">
        <v>2042049.66</v>
      </c>
      <c r="M24" s="80">
        <v>2357560.56</v>
      </c>
      <c r="N24" s="80">
        <f t="shared" si="0"/>
        <v>13039863.939999999</v>
      </c>
    </row>
    <row r="25" spans="1:14">
      <c r="A25" s="85" t="s">
        <v>81</v>
      </c>
      <c r="B25" s="80">
        <v>849255.13</v>
      </c>
      <c r="C25" s="80">
        <v>3449490.77</v>
      </c>
      <c r="D25" s="80">
        <v>33663863.159999996</v>
      </c>
      <c r="E25" s="80">
        <v>47678457.780000001</v>
      </c>
      <c r="F25" s="80">
        <v>31162914.84</v>
      </c>
      <c r="G25" s="80">
        <v>16934130.25</v>
      </c>
      <c r="H25" s="80">
        <v>33913111.079999998</v>
      </c>
      <c r="I25" s="80">
        <v>27378135.98</v>
      </c>
      <c r="J25" s="80">
        <v>-50809516.909999996</v>
      </c>
      <c r="K25" s="80">
        <v>2691585.72</v>
      </c>
      <c r="L25" s="80">
        <v>-13346626.210000001</v>
      </c>
      <c r="M25" s="80">
        <v>46654901.479999997</v>
      </c>
      <c r="N25" s="80">
        <f t="shared" si="0"/>
        <v>180219703.06999996</v>
      </c>
    </row>
    <row r="26" spans="1:14">
      <c r="A26" s="86" t="s">
        <v>82</v>
      </c>
      <c r="B26" s="80">
        <v>875401750.53999996</v>
      </c>
      <c r="C26" s="80">
        <v>795828980.88999999</v>
      </c>
      <c r="D26" s="80">
        <v>811885847.99000001</v>
      </c>
      <c r="E26" s="80">
        <v>856060648.66999996</v>
      </c>
      <c r="F26" s="80">
        <v>977883904.78999996</v>
      </c>
      <c r="G26" s="80">
        <v>1011852994.37</v>
      </c>
      <c r="H26" s="80">
        <v>1082551412.1500001</v>
      </c>
      <c r="I26" s="80">
        <v>1138578813.28</v>
      </c>
      <c r="J26" s="80">
        <v>1065282121.71</v>
      </c>
      <c r="K26" s="80">
        <v>971931885.42999995</v>
      </c>
      <c r="L26" s="80">
        <v>834282586.22000003</v>
      </c>
      <c r="M26" s="80">
        <v>849540120.77999997</v>
      </c>
      <c r="N26" s="80">
        <f t="shared" si="0"/>
        <v>11271081066.82</v>
      </c>
    </row>
    <row r="28" spans="1:14">
      <c r="A28" s="87" t="s">
        <v>83</v>
      </c>
      <c r="B28" s="88">
        <f>B16-B14</f>
        <v>818684536.32000005</v>
      </c>
      <c r="C28" s="88">
        <f t="shared" ref="C28:N28" si="1">C16-C14</f>
        <v>755466458.39999998</v>
      </c>
      <c r="D28" s="88">
        <f t="shared" si="1"/>
        <v>735171126.66999996</v>
      </c>
      <c r="E28" s="88">
        <f t="shared" si="1"/>
        <v>779731337.73000002</v>
      </c>
      <c r="F28" s="88">
        <f t="shared" si="1"/>
        <v>914570203.63</v>
      </c>
      <c r="G28" s="88">
        <f t="shared" si="1"/>
        <v>949800665.33000004</v>
      </c>
      <c r="H28" s="88">
        <f t="shared" si="1"/>
        <v>1005632653.95</v>
      </c>
      <c r="I28" s="88">
        <f t="shared" si="1"/>
        <v>1068308640.3499999</v>
      </c>
      <c r="J28" s="88">
        <f t="shared" si="1"/>
        <v>1070664350.4899999</v>
      </c>
      <c r="K28" s="88">
        <f t="shared" si="1"/>
        <v>926533293.98000002</v>
      </c>
      <c r="L28" s="88">
        <f t="shared" si="1"/>
        <v>796359620.13</v>
      </c>
      <c r="M28" s="88">
        <f t="shared" si="1"/>
        <v>765355243.28999996</v>
      </c>
      <c r="N28" s="88">
        <f t="shared" si="1"/>
        <v>10586278130.27</v>
      </c>
    </row>
    <row r="30" spans="1:14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90">
        <f>N16-N14</f>
        <v>10586278130.27</v>
      </c>
    </row>
    <row r="32" spans="1:14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</row>
  </sheetData>
  <pageMargins left="0.35" right="0.56000000000000005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  <pageSetUpPr fitToPage="1"/>
  </sheetPr>
  <dimension ref="B1:L37"/>
  <sheetViews>
    <sheetView workbookViewId="0">
      <selection activeCell="B1" sqref="B1:B3"/>
    </sheetView>
  </sheetViews>
  <sheetFormatPr defaultRowHeight="14.4"/>
  <cols>
    <col min="2" max="2" width="17.5546875" customWidth="1"/>
    <col min="3" max="3" width="22.6640625" bestFit="1" customWidth="1"/>
    <col min="4" max="8" width="13.5546875" bestFit="1" customWidth="1"/>
    <col min="9" max="12" width="14.88671875" bestFit="1" customWidth="1"/>
  </cols>
  <sheetData>
    <row r="1" spans="2:12">
      <c r="B1" s="6" t="s">
        <v>363</v>
      </c>
    </row>
    <row r="2" spans="2:12">
      <c r="B2" s="6" t="s">
        <v>347</v>
      </c>
    </row>
    <row r="3" spans="2:12">
      <c r="B3" s="6"/>
    </row>
    <row r="5" spans="2:12" ht="17.399999999999999">
      <c r="B5" s="98" t="s">
        <v>101</v>
      </c>
      <c r="C5" s="95"/>
      <c r="D5" s="95"/>
      <c r="E5" s="95"/>
      <c r="F5" s="95"/>
      <c r="G5" s="95"/>
    </row>
    <row r="6" spans="2:12">
      <c r="B6" s="100"/>
      <c r="C6" s="100"/>
      <c r="D6" s="99"/>
      <c r="E6" s="99"/>
      <c r="F6" s="99"/>
      <c r="G6" s="99"/>
    </row>
    <row r="7" spans="2:12">
      <c r="B7" s="99"/>
      <c r="C7" s="99"/>
      <c r="D7" s="99"/>
      <c r="E7" s="99"/>
      <c r="F7" s="99"/>
      <c r="G7" s="99"/>
    </row>
    <row r="11" spans="2:12">
      <c r="B11" s="91" t="s">
        <v>102</v>
      </c>
      <c r="C11" s="101" t="s">
        <v>84</v>
      </c>
      <c r="D11" s="101"/>
      <c r="E11" s="101"/>
      <c r="F11" s="101"/>
      <c r="G11" s="91"/>
    </row>
    <row r="12" spans="2:12">
      <c r="B12" s="91" t="s">
        <v>102</v>
      </c>
      <c r="C12" s="108" t="s">
        <v>36</v>
      </c>
      <c r="D12" s="109" t="s">
        <v>36</v>
      </c>
      <c r="E12" s="109" t="s">
        <v>36</v>
      </c>
      <c r="F12" s="109" t="s">
        <v>36</v>
      </c>
      <c r="G12" s="91"/>
    </row>
    <row r="13" spans="2:12">
      <c r="B13" s="91" t="s">
        <v>102</v>
      </c>
      <c r="C13" s="108" t="s">
        <v>37</v>
      </c>
      <c r="D13" s="109" t="s">
        <v>103</v>
      </c>
      <c r="E13" s="109" t="s">
        <v>104</v>
      </c>
      <c r="F13" s="109" t="s">
        <v>105</v>
      </c>
      <c r="G13" s="109" t="s">
        <v>121</v>
      </c>
      <c r="H13" s="109" t="s">
        <v>182</v>
      </c>
      <c r="I13" s="109" t="s">
        <v>184</v>
      </c>
      <c r="J13" s="109" t="s">
        <v>185</v>
      </c>
      <c r="K13" s="109" t="s">
        <v>202</v>
      </c>
      <c r="L13" s="109" t="s">
        <v>204</v>
      </c>
    </row>
    <row r="14" spans="2:12">
      <c r="B14" s="91" t="s">
        <v>102</v>
      </c>
      <c r="C14" s="108" t="s">
        <v>50</v>
      </c>
      <c r="D14" s="109" t="s">
        <v>106</v>
      </c>
      <c r="E14" s="109" t="s">
        <v>107</v>
      </c>
      <c r="F14" s="109" t="s">
        <v>108</v>
      </c>
      <c r="G14" s="109" t="s">
        <v>122</v>
      </c>
      <c r="H14" s="109" t="s">
        <v>183</v>
      </c>
      <c r="I14" s="109" t="s">
        <v>187</v>
      </c>
      <c r="J14" s="109" t="s">
        <v>186</v>
      </c>
      <c r="K14" s="109" t="s">
        <v>203</v>
      </c>
      <c r="L14" s="109" t="s">
        <v>205</v>
      </c>
    </row>
    <row r="15" spans="2:12">
      <c r="B15" s="91" t="s">
        <v>102</v>
      </c>
      <c r="C15" s="106" t="s">
        <v>64</v>
      </c>
      <c r="D15" s="102">
        <v>443323993.54000002</v>
      </c>
      <c r="E15" s="102">
        <v>391254347.88999999</v>
      </c>
      <c r="F15" s="102">
        <v>438193325.47000003</v>
      </c>
      <c r="G15" s="102">
        <v>493568591.11000001</v>
      </c>
      <c r="H15" s="140">
        <v>535364151.74000001</v>
      </c>
      <c r="I15" s="140">
        <v>592727357.98000002</v>
      </c>
      <c r="J15" s="140">
        <v>658731246.26999998</v>
      </c>
      <c r="K15" s="188">
        <v>641823989.23000002</v>
      </c>
      <c r="L15" s="190">
        <v>624290850</v>
      </c>
    </row>
    <row r="16" spans="2:12">
      <c r="B16" s="91" t="s">
        <v>102</v>
      </c>
      <c r="C16" s="106" t="s">
        <v>65</v>
      </c>
      <c r="D16" s="102">
        <v>323365110.63</v>
      </c>
      <c r="E16" s="102">
        <v>300246069.85000002</v>
      </c>
      <c r="F16" s="102">
        <v>320114586.83999997</v>
      </c>
      <c r="G16" s="102">
        <v>345423059.58999997</v>
      </c>
      <c r="H16" s="140">
        <v>350514867.08999997</v>
      </c>
      <c r="I16" s="140">
        <v>356774297.67000002</v>
      </c>
      <c r="J16" s="140">
        <v>369330669.36000001</v>
      </c>
      <c r="K16" s="188">
        <v>372428365.69</v>
      </c>
      <c r="L16" s="190">
        <v>370136124.72000003</v>
      </c>
    </row>
    <row r="17" spans="2:12">
      <c r="B17" s="91" t="s">
        <v>102</v>
      </c>
      <c r="C17" s="106" t="s">
        <v>66</v>
      </c>
      <c r="D17" s="102">
        <v>16689682.42</v>
      </c>
      <c r="E17" s="102">
        <v>16137303.58</v>
      </c>
      <c r="F17" s="102">
        <v>16766296.390000001</v>
      </c>
      <c r="G17" s="102">
        <v>17450821.620000001</v>
      </c>
      <c r="H17" s="140">
        <v>17543812.789999999</v>
      </c>
      <c r="I17" s="140">
        <v>17187173.039999999</v>
      </c>
      <c r="J17" s="140">
        <v>17120939.25</v>
      </c>
      <c r="K17" s="188">
        <v>17178266.359999999</v>
      </c>
      <c r="L17" s="190">
        <v>17061957.43</v>
      </c>
    </row>
    <row r="18" spans="2:12">
      <c r="B18" s="91" t="s">
        <v>102</v>
      </c>
      <c r="C18" s="106" t="s">
        <v>67</v>
      </c>
      <c r="D18" s="102">
        <v>7097957.9400000004</v>
      </c>
      <c r="E18" s="102">
        <v>6604930.79</v>
      </c>
      <c r="F18" s="102">
        <v>6425006.8700000001</v>
      </c>
      <c r="G18" s="102">
        <v>7291677.6399999997</v>
      </c>
      <c r="H18" s="140">
        <v>6465123.1399999997</v>
      </c>
      <c r="I18" s="140">
        <v>6545358.9100000001</v>
      </c>
      <c r="J18" s="140">
        <v>6781252.7599999998</v>
      </c>
      <c r="K18" s="188">
        <v>6523069.9199999999</v>
      </c>
      <c r="L18" s="190">
        <v>5805149.1100000003</v>
      </c>
    </row>
    <row r="19" spans="2:12">
      <c r="B19" s="91" t="s">
        <v>102</v>
      </c>
      <c r="C19" s="106" t="s">
        <v>68</v>
      </c>
      <c r="D19" s="102">
        <v>185118.26</v>
      </c>
      <c r="E19" s="102">
        <v>198950.74</v>
      </c>
      <c r="F19" s="102">
        <v>219676.28</v>
      </c>
      <c r="G19" s="102">
        <v>213654.75</v>
      </c>
      <c r="H19" s="140">
        <v>200290.41</v>
      </c>
      <c r="I19" s="140">
        <v>202722.87</v>
      </c>
      <c r="J19" s="140">
        <v>192255.47</v>
      </c>
      <c r="K19" s="188">
        <v>194742.14</v>
      </c>
      <c r="L19" s="190">
        <v>200730.74</v>
      </c>
    </row>
    <row r="20" spans="2:12">
      <c r="B20" s="91" t="s">
        <v>102</v>
      </c>
      <c r="C20" s="106" t="s">
        <v>69</v>
      </c>
      <c r="D20" s="102">
        <v>694276.68</v>
      </c>
      <c r="E20" s="102">
        <v>648887.19999999995</v>
      </c>
      <c r="F20" s="102">
        <v>634858.09</v>
      </c>
      <c r="G20" s="102">
        <v>718203.09</v>
      </c>
      <c r="H20" s="140">
        <v>673380.86</v>
      </c>
      <c r="I20" s="140">
        <v>668820.93000000005</v>
      </c>
      <c r="J20" s="140">
        <v>721253.12</v>
      </c>
      <c r="K20" s="188">
        <v>707714.63</v>
      </c>
      <c r="L20" s="190">
        <v>725867.09</v>
      </c>
    </row>
    <row r="21" spans="2:12">
      <c r="B21" s="91" t="s">
        <v>102</v>
      </c>
      <c r="C21" s="106" t="s">
        <v>70</v>
      </c>
      <c r="D21" s="102">
        <v>26709894.469999999</v>
      </c>
      <c r="E21" s="102">
        <v>28654697.969999999</v>
      </c>
      <c r="F21" s="102">
        <v>33543628.800000001</v>
      </c>
      <c r="G21" s="102">
        <v>32084949.649999999</v>
      </c>
      <c r="H21" s="140">
        <v>36230252.299999997</v>
      </c>
      <c r="I21" s="140">
        <v>35762381.979999997</v>
      </c>
      <c r="J21" s="140">
        <v>37891243.380000003</v>
      </c>
      <c r="K21" s="188">
        <v>37515570.920000002</v>
      </c>
      <c r="L21" s="190">
        <v>40873228.560000002</v>
      </c>
    </row>
    <row r="22" spans="2:12">
      <c r="B22" s="91" t="s">
        <v>102</v>
      </c>
      <c r="C22" s="106" t="s">
        <v>71</v>
      </c>
      <c r="D22" s="102">
        <v>41796</v>
      </c>
      <c r="E22" s="107"/>
      <c r="F22" s="107"/>
      <c r="G22" s="107"/>
      <c r="H22" s="140"/>
      <c r="I22" s="140"/>
      <c r="J22" s="140"/>
      <c r="K22" s="189"/>
      <c r="L22" s="191"/>
    </row>
    <row r="23" spans="2:12">
      <c r="B23" s="91" t="s">
        <v>102</v>
      </c>
      <c r="C23" s="274" t="s">
        <v>72</v>
      </c>
      <c r="D23" s="275">
        <v>818107829.94000006</v>
      </c>
      <c r="E23" s="275">
        <v>743745188.01999998</v>
      </c>
      <c r="F23" s="275">
        <v>815897378.74000001</v>
      </c>
      <c r="G23" s="275">
        <v>896750957.45000005</v>
      </c>
      <c r="H23" s="275">
        <v>946991878.33000004</v>
      </c>
      <c r="I23" s="275">
        <v>1009868113.38</v>
      </c>
      <c r="J23" s="275">
        <v>1090768859.6099999</v>
      </c>
      <c r="K23" s="275">
        <v>1076371718.8900001</v>
      </c>
      <c r="L23" s="275">
        <v>1059093907.65</v>
      </c>
    </row>
    <row r="24" spans="2:12">
      <c r="B24" s="91" t="s">
        <v>102</v>
      </c>
      <c r="C24" s="105" t="s">
        <v>73</v>
      </c>
      <c r="D24" s="102">
        <v>25697705.100000001</v>
      </c>
      <c r="E24" s="102">
        <v>26969781.57</v>
      </c>
      <c r="F24" s="102">
        <v>10590230.51</v>
      </c>
      <c r="G24" s="138">
        <v>1233876.3999999999</v>
      </c>
      <c r="H24" s="140">
        <v>3226629</v>
      </c>
      <c r="I24" s="140">
        <v>2420880.7400000002</v>
      </c>
      <c r="J24" s="140">
        <v>2567112.2400000002</v>
      </c>
      <c r="K24" s="188">
        <v>2534922.16</v>
      </c>
      <c r="L24" s="190">
        <v>1811657.71</v>
      </c>
    </row>
    <row r="25" spans="2:12">
      <c r="B25" s="91" t="s">
        <v>102</v>
      </c>
      <c r="C25" s="103" t="s">
        <v>74</v>
      </c>
      <c r="D25" s="102">
        <v>843805535.03999996</v>
      </c>
      <c r="E25" s="102">
        <v>770714969.59000003</v>
      </c>
      <c r="F25" s="102">
        <v>826487609.25</v>
      </c>
      <c r="G25" s="140">
        <v>897984833.85000002</v>
      </c>
      <c r="H25" s="140">
        <v>950218507.33000004</v>
      </c>
      <c r="I25" s="140">
        <v>1012288994.12</v>
      </c>
      <c r="J25" s="140">
        <v>1093335971.8499999</v>
      </c>
      <c r="K25" s="188">
        <v>1078906641.05</v>
      </c>
      <c r="L25" s="190">
        <v>1060905565.36</v>
      </c>
    </row>
    <row r="26" spans="2:12">
      <c r="B26" s="91" t="s">
        <v>102</v>
      </c>
      <c r="C26" s="105" t="s">
        <v>75</v>
      </c>
      <c r="D26" s="102">
        <v>3783783.4</v>
      </c>
      <c r="E26" s="102">
        <v>3774734.93</v>
      </c>
      <c r="F26" s="102">
        <v>3793073.02</v>
      </c>
      <c r="G26" s="102">
        <v>3720000.43</v>
      </c>
      <c r="H26" s="140">
        <v>4015044.07</v>
      </c>
      <c r="I26" s="140">
        <v>4026757.52</v>
      </c>
      <c r="J26" s="140">
        <v>3878043.03</v>
      </c>
      <c r="K26" s="188">
        <v>5031852.2300000004</v>
      </c>
      <c r="L26" s="190">
        <v>4348968.62</v>
      </c>
    </row>
    <row r="27" spans="2:12">
      <c r="B27" s="91" t="s">
        <v>102</v>
      </c>
      <c r="C27" s="105" t="s">
        <v>76</v>
      </c>
      <c r="D27" s="102">
        <v>3476941.24</v>
      </c>
      <c r="E27" s="102">
        <v>2839594.16</v>
      </c>
      <c r="F27" s="102">
        <v>3708419.81</v>
      </c>
      <c r="G27" s="102">
        <v>3328951.08</v>
      </c>
      <c r="H27" s="140">
        <v>2794159.86</v>
      </c>
      <c r="I27" s="140">
        <v>3449940.09</v>
      </c>
      <c r="J27" s="140">
        <v>3396634.17</v>
      </c>
      <c r="K27" s="188">
        <v>3581139.05</v>
      </c>
      <c r="L27" s="190">
        <v>3652584.13</v>
      </c>
    </row>
    <row r="28" spans="2:12">
      <c r="B28" s="91" t="s">
        <v>102</v>
      </c>
      <c r="C28" s="105" t="s">
        <v>77</v>
      </c>
      <c r="D28" s="102">
        <v>5083016.66</v>
      </c>
      <c r="E28" s="102">
        <v>4281068.3099999996</v>
      </c>
      <c r="F28" s="102">
        <v>4629242.01</v>
      </c>
      <c r="G28" s="102">
        <v>4504078.51</v>
      </c>
      <c r="H28" s="140">
        <v>4692047.03</v>
      </c>
      <c r="I28" s="140">
        <v>4515483.6900000004</v>
      </c>
      <c r="J28" s="140">
        <v>4858220.5599999996</v>
      </c>
      <c r="K28" s="188">
        <v>4975817.12</v>
      </c>
      <c r="L28" s="190">
        <v>5079758.2</v>
      </c>
    </row>
    <row r="29" spans="2:12">
      <c r="B29" s="91" t="s">
        <v>102</v>
      </c>
      <c r="C29" s="105" t="s">
        <v>78</v>
      </c>
      <c r="D29" s="102">
        <v>4158264.24</v>
      </c>
      <c r="E29" s="102">
        <v>5559959.5300000003</v>
      </c>
      <c r="F29" s="102">
        <v>5580348.2599999998</v>
      </c>
      <c r="G29" s="102">
        <v>-951564.54</v>
      </c>
      <c r="H29" s="140">
        <v>-633065.11</v>
      </c>
      <c r="I29" s="140">
        <v>-1468398.36</v>
      </c>
      <c r="J29" s="140">
        <v>-7055512.0499999998</v>
      </c>
      <c r="K29" s="188">
        <v>-7546834.1500000004</v>
      </c>
      <c r="L29" s="190">
        <v>-2100778.75</v>
      </c>
    </row>
    <row r="30" spans="2:12">
      <c r="B30" s="91" t="s">
        <v>102</v>
      </c>
      <c r="C30" s="105" t="s">
        <v>79</v>
      </c>
      <c r="D30" s="102">
        <v>-22573278.329999998</v>
      </c>
      <c r="E30" s="102">
        <v>-7933967.0300000003</v>
      </c>
      <c r="F30" s="102">
        <v>33488359.5</v>
      </c>
      <c r="G30" s="102">
        <v>23870285.59</v>
      </c>
      <c r="H30" s="140">
        <v>17515347.34</v>
      </c>
      <c r="I30" s="140">
        <v>13878675.48</v>
      </c>
      <c r="J30" s="140">
        <v>-5145413.58</v>
      </c>
      <c r="K30" s="188">
        <v>3950361.15</v>
      </c>
      <c r="L30" s="190">
        <v>-18244640</v>
      </c>
    </row>
    <row r="31" spans="2:12">
      <c r="B31" s="91" t="s">
        <v>102</v>
      </c>
      <c r="C31" s="105" t="s">
        <v>80</v>
      </c>
      <c r="D31" s="102">
        <v>4662381.1100000003</v>
      </c>
      <c r="E31" s="102">
        <v>8989666.4900000002</v>
      </c>
      <c r="F31" s="102">
        <v>7429034.8799999999</v>
      </c>
      <c r="G31" s="102">
        <v>5937260.4299999997</v>
      </c>
      <c r="H31" s="140">
        <v>5964161.0800000001</v>
      </c>
      <c r="I31" s="140">
        <v>12141161.300000001</v>
      </c>
      <c r="J31" s="140">
        <v>8780362.5</v>
      </c>
      <c r="K31" s="188">
        <v>9245523.25</v>
      </c>
      <c r="L31" s="190">
        <v>8118942.5899999999</v>
      </c>
    </row>
    <row r="32" spans="2:12">
      <c r="B32" s="91" t="s">
        <v>102</v>
      </c>
      <c r="C32" s="103" t="s">
        <v>81</v>
      </c>
      <c r="D32" s="102">
        <v>-1408891.68</v>
      </c>
      <c r="E32" s="102">
        <v>17511056.390000001</v>
      </c>
      <c r="F32" s="102">
        <v>58628477.479999997</v>
      </c>
      <c r="G32" s="102">
        <v>40409011.5</v>
      </c>
      <c r="H32" s="140">
        <v>34347694.270000003</v>
      </c>
      <c r="I32" s="140">
        <v>36543619.719999999</v>
      </c>
      <c r="J32" s="140">
        <v>8712334.6300000008</v>
      </c>
      <c r="K32" s="188">
        <v>19237858.649999999</v>
      </c>
      <c r="L32" s="190">
        <v>854834.79</v>
      </c>
    </row>
    <row r="33" spans="2:12">
      <c r="B33" s="91" t="s">
        <v>102</v>
      </c>
      <c r="C33" s="104" t="s">
        <v>82</v>
      </c>
      <c r="D33" s="102">
        <v>842396643.36000001</v>
      </c>
      <c r="E33" s="102">
        <v>788226025.98000002</v>
      </c>
      <c r="F33" s="102">
        <v>885116086.73000002</v>
      </c>
      <c r="G33" s="102">
        <v>938393845.35000002</v>
      </c>
      <c r="H33" s="140">
        <v>984566201.60000002</v>
      </c>
      <c r="I33" s="140">
        <v>1048832613.84</v>
      </c>
      <c r="J33" s="140">
        <v>1102048306.48</v>
      </c>
      <c r="K33" s="188">
        <v>1098144499.7</v>
      </c>
      <c r="L33" s="190">
        <v>1061760400.15</v>
      </c>
    </row>
    <row r="34" spans="2:12">
      <c r="B34" s="91" t="s">
        <v>102</v>
      </c>
      <c r="C34" s="91"/>
      <c r="D34" s="91"/>
      <c r="E34" s="91"/>
      <c r="F34" s="91"/>
      <c r="G34" s="91"/>
    </row>
    <row r="35" spans="2:12">
      <c r="B35" s="91" t="s">
        <v>102</v>
      </c>
      <c r="C35" s="91" t="s">
        <v>109</v>
      </c>
      <c r="D35" s="92">
        <f>D23-D21</f>
        <v>791397935.47000003</v>
      </c>
      <c r="E35" s="92">
        <f t="shared" ref="E35:I35" si="0">E23-E21</f>
        <v>715090490.04999995</v>
      </c>
      <c r="F35" s="92">
        <f t="shared" si="0"/>
        <v>782353749.94000006</v>
      </c>
      <c r="G35" s="92">
        <f t="shared" si="0"/>
        <v>864666007.80000007</v>
      </c>
      <c r="H35" s="92">
        <f t="shared" si="0"/>
        <v>910761626.03000009</v>
      </c>
      <c r="I35" s="92">
        <f t="shared" si="0"/>
        <v>974105731.39999998</v>
      </c>
      <c r="J35" s="92">
        <f>J23-J21</f>
        <v>1052877616.2299999</v>
      </c>
      <c r="K35" s="92">
        <f>K23-K21</f>
        <v>1038856147.9700001</v>
      </c>
      <c r="L35" s="92">
        <f>L23-L21</f>
        <v>1018220679.0899999</v>
      </c>
    </row>
    <row r="36" spans="2:12" ht="409.6">
      <c r="B36" s="91" t="s">
        <v>102</v>
      </c>
      <c r="C36" s="91"/>
      <c r="D36" s="91"/>
      <c r="E36" s="91"/>
      <c r="F36" s="91"/>
      <c r="G36" s="91"/>
    </row>
    <row r="37" spans="2:12">
      <c r="H37" s="92"/>
      <c r="I37" s="92"/>
      <c r="J37" s="92"/>
    </row>
  </sheetData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fitToPage="1"/>
  </sheetPr>
  <dimension ref="A1:N812"/>
  <sheetViews>
    <sheetView workbookViewId="0">
      <pane xSplit="1" ySplit="6" topLeftCell="G7" activePane="bottomRight" state="frozen"/>
      <selection activeCell="AH26" sqref="AH26"/>
      <selection pane="topRight" activeCell="AH26" sqref="AH26"/>
      <selection pane="bottomLeft" activeCell="AH26" sqref="AH26"/>
      <selection pane="bottomRight" activeCell="A2" sqref="A1:A3"/>
    </sheetView>
  </sheetViews>
  <sheetFormatPr defaultColWidth="8.88671875" defaultRowHeight="10.199999999999999" outlineLevelCol="1"/>
  <cols>
    <col min="1" max="1" width="55.5546875" style="198" bestFit="1" customWidth="1"/>
    <col min="2" max="13" width="18.33203125" style="195" bestFit="1" customWidth="1" outlineLevel="1"/>
    <col min="14" max="14" width="14.33203125" style="195" customWidth="1"/>
    <col min="15" max="16384" width="8.88671875" style="195"/>
  </cols>
  <sheetData>
    <row r="1" spans="1:14" ht="13.2">
      <c r="A1" s="6" t="s">
        <v>348</v>
      </c>
    </row>
    <row r="2" spans="1:14" ht="13.2">
      <c r="A2" s="6" t="s">
        <v>347</v>
      </c>
    </row>
    <row r="3" spans="1:14" ht="13.2">
      <c r="A3" s="6"/>
    </row>
    <row r="4" spans="1:14" s="193" customFormat="1">
      <c r="A4" s="192"/>
    </row>
    <row r="5" spans="1:14" s="193" customFormat="1">
      <c r="A5" s="192" t="s">
        <v>225</v>
      </c>
      <c r="B5" s="193" t="s">
        <v>86</v>
      </c>
      <c r="C5" s="193" t="s">
        <v>87</v>
      </c>
      <c r="D5" s="193" t="s">
        <v>88</v>
      </c>
      <c r="E5" s="193" t="s">
        <v>89</v>
      </c>
      <c r="F5" s="193" t="s">
        <v>90</v>
      </c>
      <c r="G5" s="193" t="s">
        <v>91</v>
      </c>
      <c r="H5" s="193" t="s">
        <v>92</v>
      </c>
      <c r="I5" s="193" t="s">
        <v>93</v>
      </c>
      <c r="J5" s="193" t="s">
        <v>94</v>
      </c>
      <c r="K5" s="193" t="s">
        <v>95</v>
      </c>
      <c r="L5" s="193" t="s">
        <v>96</v>
      </c>
      <c r="M5" s="193" t="s">
        <v>97</v>
      </c>
      <c r="N5" s="193" t="s">
        <v>98</v>
      </c>
    </row>
    <row r="6" spans="1:14" s="193" customFormat="1">
      <c r="A6" s="192"/>
    </row>
    <row r="7" spans="1:14">
      <c r="A7" s="194" t="s">
        <v>208</v>
      </c>
    </row>
    <row r="8" spans="1:14" s="197" customFormat="1">
      <c r="A8" s="196" t="s">
        <v>226</v>
      </c>
      <c r="B8" s="197" t="s">
        <v>227</v>
      </c>
      <c r="C8" s="197" t="s">
        <v>227</v>
      </c>
      <c r="D8" s="197" t="s">
        <v>227</v>
      </c>
      <c r="E8" s="197" t="s">
        <v>227</v>
      </c>
      <c r="F8" s="197" t="s">
        <v>227</v>
      </c>
      <c r="G8" s="197" t="s">
        <v>227</v>
      </c>
      <c r="H8" s="197" t="s">
        <v>227</v>
      </c>
      <c r="I8" s="197" t="s">
        <v>227</v>
      </c>
      <c r="J8" s="197" t="s">
        <v>227</v>
      </c>
      <c r="K8" s="197" t="s">
        <v>227</v>
      </c>
      <c r="L8" s="197" t="s">
        <v>227</v>
      </c>
      <c r="M8" s="197" t="s">
        <v>227</v>
      </c>
    </row>
    <row r="9" spans="1:14" s="197" customFormat="1">
      <c r="A9" s="196" t="s">
        <v>228</v>
      </c>
      <c r="B9" s="197" t="s">
        <v>229</v>
      </c>
      <c r="C9" s="197" t="s">
        <v>229</v>
      </c>
      <c r="D9" s="197" t="s">
        <v>229</v>
      </c>
      <c r="E9" s="197" t="s">
        <v>229</v>
      </c>
      <c r="F9" s="197" t="s">
        <v>229</v>
      </c>
      <c r="G9" s="197" t="s">
        <v>229</v>
      </c>
      <c r="H9" s="197" t="s">
        <v>229</v>
      </c>
      <c r="I9" s="197" t="s">
        <v>229</v>
      </c>
      <c r="J9" s="197" t="s">
        <v>229</v>
      </c>
      <c r="K9" s="197" t="s">
        <v>229</v>
      </c>
      <c r="L9" s="197" t="s">
        <v>229</v>
      </c>
      <c r="M9" s="197" t="s">
        <v>229</v>
      </c>
    </row>
    <row r="10" spans="1:14" s="197" customFormat="1">
      <c r="A10" s="196" t="s">
        <v>230</v>
      </c>
      <c r="B10" s="197" t="s">
        <v>229</v>
      </c>
      <c r="C10" s="197" t="s">
        <v>229</v>
      </c>
      <c r="D10" s="197" t="s">
        <v>229</v>
      </c>
      <c r="E10" s="197" t="s">
        <v>229</v>
      </c>
      <c r="F10" s="197" t="s">
        <v>229</v>
      </c>
      <c r="G10" s="197" t="s">
        <v>229</v>
      </c>
      <c r="H10" s="197" t="s">
        <v>229</v>
      </c>
      <c r="I10" s="197" t="s">
        <v>229</v>
      </c>
      <c r="J10" s="197" t="s">
        <v>229</v>
      </c>
      <c r="K10" s="197" t="s">
        <v>229</v>
      </c>
      <c r="L10" s="197" t="s">
        <v>229</v>
      </c>
      <c r="M10" s="197" t="s">
        <v>229</v>
      </c>
    </row>
    <row r="11" spans="1:14">
      <c r="A11" s="194" t="s">
        <v>231</v>
      </c>
    </row>
    <row r="12" spans="1:14">
      <c r="A12" s="198" t="s">
        <v>232</v>
      </c>
      <c r="B12" s="195">
        <v>164771929.24272799</v>
      </c>
      <c r="C12" s="195">
        <v>151454251.43644601</v>
      </c>
      <c r="D12" s="195">
        <v>156888579.87937301</v>
      </c>
      <c r="E12" s="195">
        <v>157123145.77316099</v>
      </c>
      <c r="F12" s="195">
        <v>167745913.62999299</v>
      </c>
      <c r="G12" s="195">
        <v>173907516.14235601</v>
      </c>
      <c r="H12" s="195">
        <v>178809184.51378101</v>
      </c>
      <c r="I12" s="195">
        <v>178364969.582986</v>
      </c>
      <c r="J12" s="195">
        <v>175851624.648128</v>
      </c>
      <c r="K12" s="195">
        <v>171399916.832528</v>
      </c>
      <c r="L12" s="195">
        <v>161634102.08128801</v>
      </c>
      <c r="M12" s="195">
        <v>163439625.07072699</v>
      </c>
      <c r="N12" s="195">
        <v>2001390758.8334899</v>
      </c>
    </row>
    <row r="13" spans="1:14">
      <c r="A13" s="198" t="s">
        <v>99</v>
      </c>
      <c r="B13" s="195">
        <v>3821826354</v>
      </c>
      <c r="C13" s="195">
        <v>3374097970</v>
      </c>
      <c r="D13" s="195">
        <v>3465774173</v>
      </c>
      <c r="E13" s="195">
        <v>3558275716</v>
      </c>
      <c r="F13" s="195">
        <v>3909779817</v>
      </c>
      <c r="G13" s="195">
        <v>4108841038</v>
      </c>
      <c r="H13" s="195">
        <v>4254708773</v>
      </c>
      <c r="I13" s="195">
        <v>4255317659</v>
      </c>
      <c r="J13" s="195">
        <v>4216187498</v>
      </c>
      <c r="K13" s="195">
        <v>3993991183</v>
      </c>
      <c r="L13" s="195">
        <v>3673900504</v>
      </c>
      <c r="M13" s="195">
        <v>3730705205</v>
      </c>
      <c r="N13" s="195">
        <v>46363405890</v>
      </c>
    </row>
    <row r="14" spans="1:14" s="200" customFormat="1">
      <c r="A14" s="199" t="s">
        <v>233</v>
      </c>
      <c r="B14" s="200">
        <v>4.3113400238677699E-2</v>
      </c>
      <c r="C14" s="200">
        <v>4.4887330712701901E-2</v>
      </c>
      <c r="D14" s="200">
        <v>4.5267975363659903E-2</v>
      </c>
      <c r="E14" s="200">
        <v>4.41571025726442E-2</v>
      </c>
      <c r="F14" s="200">
        <v>4.2904184246033997E-2</v>
      </c>
      <c r="G14" s="200">
        <v>4.2325199377147599E-2</v>
      </c>
      <c r="H14" s="200">
        <v>4.2026186527380799E-2</v>
      </c>
      <c r="I14" s="200">
        <v>4.1915782528184203E-2</v>
      </c>
      <c r="J14" s="200">
        <v>4.1708682247064602E-2</v>
      </c>
      <c r="K14" s="200">
        <v>4.2914445470504201E-2</v>
      </c>
      <c r="L14" s="200">
        <v>4.3995231200547602E-2</v>
      </c>
      <c r="M14" s="200">
        <v>4.3809311132833602E-2</v>
      </c>
      <c r="N14" s="200">
        <v>4.3252069301448398E-2</v>
      </c>
    </row>
    <row r="15" spans="1:14">
      <c r="A15" s="198" t="s">
        <v>234</v>
      </c>
      <c r="B15" s="195">
        <v>3821826354</v>
      </c>
      <c r="C15" s="195">
        <v>3374097970</v>
      </c>
      <c r="D15" s="195">
        <v>3465774173</v>
      </c>
      <c r="E15" s="195">
        <v>3558275716</v>
      </c>
      <c r="F15" s="195">
        <v>3909779817</v>
      </c>
      <c r="G15" s="195">
        <v>4108841038</v>
      </c>
      <c r="H15" s="195">
        <v>4254708773</v>
      </c>
      <c r="I15" s="195">
        <v>4255317659</v>
      </c>
      <c r="J15" s="195">
        <v>4216187498</v>
      </c>
      <c r="K15" s="195">
        <v>3993991183</v>
      </c>
      <c r="L15" s="195">
        <v>3673900504</v>
      </c>
      <c r="M15" s="195">
        <v>3730705205</v>
      </c>
      <c r="N15" s="195">
        <v>46363405890</v>
      </c>
    </row>
    <row r="16" spans="1:14" s="200" customFormat="1">
      <c r="A16" s="199" t="s">
        <v>235</v>
      </c>
      <c r="B16" s="200">
        <v>4.3113400238677699E-2</v>
      </c>
      <c r="C16" s="200">
        <v>4.4887330712701901E-2</v>
      </c>
      <c r="D16" s="200">
        <v>4.5267975363659903E-2</v>
      </c>
      <c r="E16" s="200">
        <v>4.41571025726442E-2</v>
      </c>
      <c r="F16" s="200">
        <v>4.2904184246033997E-2</v>
      </c>
      <c r="G16" s="200">
        <v>4.2325199377147599E-2</v>
      </c>
      <c r="H16" s="200">
        <v>4.2026186527380799E-2</v>
      </c>
      <c r="I16" s="200">
        <v>4.1915782528184203E-2</v>
      </c>
      <c r="J16" s="200">
        <v>4.1708682247064602E-2</v>
      </c>
      <c r="K16" s="200">
        <v>4.2914445470504201E-2</v>
      </c>
      <c r="L16" s="200">
        <v>4.3995231200547602E-2</v>
      </c>
      <c r="M16" s="200">
        <v>4.3809311132833602E-2</v>
      </c>
      <c r="N16" s="200">
        <v>4.3252069301448398E-2</v>
      </c>
    </row>
    <row r="17" spans="1:14">
      <c r="A17" s="198" t="s">
        <v>236</v>
      </c>
      <c r="B17" s="195">
        <v>0</v>
      </c>
      <c r="C17" s="195">
        <v>0</v>
      </c>
      <c r="D17" s="195">
        <v>0</v>
      </c>
      <c r="E17" s="195">
        <v>0</v>
      </c>
      <c r="F17" s="195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5">
        <v>0</v>
      </c>
      <c r="N17" s="195">
        <v>0</v>
      </c>
    </row>
    <row r="18" spans="1:14">
      <c r="A18" s="198" t="s">
        <v>237</v>
      </c>
      <c r="B18" s="195">
        <v>0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195">
        <v>0</v>
      </c>
      <c r="L18" s="195">
        <v>0</v>
      </c>
      <c r="M18" s="195">
        <v>0</v>
      </c>
      <c r="N18" s="195">
        <v>0</v>
      </c>
    </row>
    <row r="19" spans="1:14">
      <c r="A19" s="198" t="s">
        <v>238</v>
      </c>
      <c r="B19" s="195">
        <v>0</v>
      </c>
      <c r="C19" s="195">
        <v>0</v>
      </c>
      <c r="D19" s="195">
        <v>0</v>
      </c>
      <c r="E19" s="195">
        <v>0</v>
      </c>
      <c r="F19" s="195">
        <v>0</v>
      </c>
      <c r="G19" s="195">
        <v>0</v>
      </c>
      <c r="H19" s="195">
        <v>0</v>
      </c>
      <c r="I19" s="195">
        <v>0</v>
      </c>
      <c r="J19" s="195">
        <v>0</v>
      </c>
      <c r="K19" s="195">
        <v>0</v>
      </c>
      <c r="L19" s="195">
        <v>0</v>
      </c>
      <c r="M19" s="195">
        <v>0</v>
      </c>
      <c r="N19" s="195">
        <v>0</v>
      </c>
    </row>
    <row r="20" spans="1:14">
      <c r="A20" s="198" t="s">
        <v>239</v>
      </c>
      <c r="B20" s="195">
        <v>0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</row>
    <row r="21" spans="1:14">
      <c r="A21" s="198" t="s">
        <v>240</v>
      </c>
      <c r="B21" s="195">
        <v>0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5">
        <v>0</v>
      </c>
      <c r="M21" s="195">
        <v>0</v>
      </c>
      <c r="N21" s="195">
        <v>0</v>
      </c>
    </row>
    <row r="22" spans="1:14">
      <c r="A22" s="198" t="s">
        <v>241</v>
      </c>
      <c r="B22" s="195">
        <v>0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  <c r="H22" s="195">
        <v>0</v>
      </c>
      <c r="I22" s="195">
        <v>0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</row>
    <row r="23" spans="1:14">
      <c r="A23" s="198" t="s">
        <v>242</v>
      </c>
      <c r="B23" s="195">
        <v>0</v>
      </c>
      <c r="C23" s="195">
        <v>0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0</v>
      </c>
      <c r="J23" s="195">
        <v>0</v>
      </c>
      <c r="K23" s="195">
        <v>0</v>
      </c>
      <c r="L23" s="195">
        <v>0</v>
      </c>
      <c r="M23" s="195">
        <v>0</v>
      </c>
      <c r="N23" s="195">
        <v>0</v>
      </c>
    </row>
    <row r="24" spans="1:14">
      <c r="A24" s="198" t="s">
        <v>243</v>
      </c>
      <c r="B24" s="195">
        <v>0</v>
      </c>
      <c r="C24" s="195">
        <v>0</v>
      </c>
      <c r="D24" s="195">
        <v>0</v>
      </c>
      <c r="E24" s="195">
        <v>0</v>
      </c>
      <c r="F24" s="195">
        <v>0</v>
      </c>
      <c r="G24" s="195">
        <v>0</v>
      </c>
      <c r="H24" s="195">
        <v>0</v>
      </c>
      <c r="I24" s="195">
        <v>0</v>
      </c>
      <c r="J24" s="195">
        <v>0</v>
      </c>
      <c r="K24" s="195">
        <v>0</v>
      </c>
      <c r="L24" s="195">
        <v>0</v>
      </c>
      <c r="M24" s="195">
        <v>0</v>
      </c>
      <c r="N24" s="195">
        <v>0</v>
      </c>
    </row>
    <row r="25" spans="1:14">
      <c r="A25" s="198" t="s">
        <v>244</v>
      </c>
      <c r="B25" s="195">
        <v>0</v>
      </c>
      <c r="C25" s="195">
        <v>0</v>
      </c>
      <c r="D25" s="195">
        <v>0</v>
      </c>
      <c r="E25" s="195">
        <v>0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195">
        <v>0</v>
      </c>
      <c r="M25" s="195">
        <v>0</v>
      </c>
      <c r="N25" s="195">
        <v>0</v>
      </c>
    </row>
    <row r="26" spans="1:14">
      <c r="A26" s="198" t="s">
        <v>245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5">
        <v>0</v>
      </c>
      <c r="M26" s="195">
        <v>0</v>
      </c>
      <c r="N26" s="195">
        <v>0</v>
      </c>
    </row>
    <row r="27" spans="1:14">
      <c r="A27" s="198" t="s">
        <v>246</v>
      </c>
      <c r="B27" s="195">
        <v>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5">
        <v>0</v>
      </c>
      <c r="I27" s="195">
        <v>0</v>
      </c>
      <c r="J27" s="195">
        <v>0</v>
      </c>
      <c r="K27" s="195">
        <v>0</v>
      </c>
      <c r="L27" s="195">
        <v>0</v>
      </c>
      <c r="M27" s="195">
        <v>0</v>
      </c>
      <c r="N27" s="195">
        <v>0</v>
      </c>
    </row>
    <row r="28" spans="1:14">
      <c r="A28" s="198" t="s">
        <v>247</v>
      </c>
      <c r="B28" s="195">
        <v>0</v>
      </c>
      <c r="C28" s="195">
        <v>0</v>
      </c>
      <c r="D28" s="195">
        <v>0</v>
      </c>
      <c r="E28" s="195">
        <v>0</v>
      </c>
      <c r="F28" s="195">
        <v>0</v>
      </c>
      <c r="G28" s="195">
        <v>0</v>
      </c>
      <c r="H28" s="195">
        <v>0</v>
      </c>
      <c r="I28" s="195">
        <v>0</v>
      </c>
      <c r="J28" s="195">
        <v>0</v>
      </c>
      <c r="K28" s="195">
        <v>0</v>
      </c>
      <c r="L28" s="195">
        <v>0</v>
      </c>
      <c r="M28" s="195">
        <v>0</v>
      </c>
      <c r="N28" s="195">
        <v>0</v>
      </c>
    </row>
    <row r="29" spans="1:14">
      <c r="A29" s="198" t="s">
        <v>248</v>
      </c>
      <c r="B29" s="195">
        <v>0</v>
      </c>
      <c r="C29" s="195">
        <v>0</v>
      </c>
      <c r="D29" s="195">
        <v>0</v>
      </c>
      <c r="E29" s="195">
        <v>0</v>
      </c>
      <c r="F29" s="195">
        <v>0</v>
      </c>
      <c r="G29" s="195">
        <v>0</v>
      </c>
      <c r="H29" s="195">
        <v>0</v>
      </c>
      <c r="I29" s="195">
        <v>0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</row>
    <row r="30" spans="1:14">
      <c r="A30" s="198" t="s">
        <v>249</v>
      </c>
      <c r="B30" s="195">
        <v>0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  <c r="N30" s="195">
        <v>0</v>
      </c>
    </row>
    <row r="31" spans="1:14">
      <c r="A31" s="198" t="s">
        <v>250</v>
      </c>
      <c r="B31" s="195">
        <v>0</v>
      </c>
      <c r="C31" s="195">
        <v>0</v>
      </c>
      <c r="D31" s="195">
        <v>0</v>
      </c>
      <c r="E31" s="195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</row>
    <row r="32" spans="1:14">
      <c r="A32" s="198" t="s">
        <v>251</v>
      </c>
      <c r="B32" s="195">
        <v>0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5">
        <v>0</v>
      </c>
      <c r="M32" s="195">
        <v>0</v>
      </c>
      <c r="N32" s="195">
        <v>0</v>
      </c>
    </row>
    <row r="33" spans="1:14" s="200" customFormat="1">
      <c r="A33" s="199" t="s">
        <v>252</v>
      </c>
      <c r="B33" s="200">
        <v>0</v>
      </c>
      <c r="C33" s="200">
        <v>0</v>
      </c>
      <c r="D33" s="200">
        <v>0</v>
      </c>
      <c r="E33" s="200">
        <v>0</v>
      </c>
      <c r="F33" s="200">
        <v>0</v>
      </c>
      <c r="G33" s="200">
        <v>0</v>
      </c>
      <c r="H33" s="200">
        <v>0</v>
      </c>
      <c r="I33" s="200">
        <v>0</v>
      </c>
      <c r="J33" s="200">
        <v>0</v>
      </c>
      <c r="K33" s="200">
        <v>0</v>
      </c>
      <c r="L33" s="200">
        <v>0</v>
      </c>
      <c r="M33" s="200">
        <v>0</v>
      </c>
      <c r="N33" s="200">
        <v>0</v>
      </c>
    </row>
    <row r="34" spans="1:14">
      <c r="A34" s="198" t="s">
        <v>253</v>
      </c>
      <c r="B34" s="195">
        <v>0</v>
      </c>
      <c r="C34" s="195">
        <v>0</v>
      </c>
      <c r="D34" s="195">
        <v>0</v>
      </c>
      <c r="E34" s="195">
        <v>0</v>
      </c>
      <c r="F34" s="195">
        <v>0</v>
      </c>
      <c r="G34" s="195">
        <v>0</v>
      </c>
      <c r="H34" s="195">
        <v>0</v>
      </c>
      <c r="I34" s="195">
        <v>0</v>
      </c>
      <c r="J34" s="195">
        <v>0</v>
      </c>
      <c r="K34" s="195">
        <v>0</v>
      </c>
      <c r="L34" s="195">
        <v>0</v>
      </c>
      <c r="M34" s="195">
        <v>0</v>
      </c>
      <c r="N34" s="195">
        <v>0</v>
      </c>
    </row>
    <row r="35" spans="1:14">
      <c r="A35" s="198" t="s">
        <v>254</v>
      </c>
    </row>
    <row r="36" spans="1:14" s="200" customFormat="1">
      <c r="A36" s="201" t="s">
        <v>255</v>
      </c>
      <c r="B36" s="200">
        <v>0</v>
      </c>
      <c r="C36" s="200">
        <v>0</v>
      </c>
      <c r="D36" s="200">
        <v>0</v>
      </c>
      <c r="E36" s="200">
        <v>0</v>
      </c>
      <c r="F36" s="200">
        <v>0</v>
      </c>
      <c r="G36" s="200">
        <v>0</v>
      </c>
      <c r="H36" s="200">
        <v>0</v>
      </c>
      <c r="I36" s="200">
        <v>0</v>
      </c>
      <c r="J36" s="200">
        <v>0</v>
      </c>
      <c r="K36" s="200">
        <v>0</v>
      </c>
      <c r="L36" s="200">
        <v>0</v>
      </c>
      <c r="M36" s="200">
        <v>0</v>
      </c>
      <c r="N36" s="200">
        <v>0</v>
      </c>
    </row>
    <row r="37" spans="1:14">
      <c r="A37" s="202" t="s">
        <v>256</v>
      </c>
      <c r="B37" s="195">
        <v>0</v>
      </c>
      <c r="C37" s="195">
        <v>0</v>
      </c>
      <c r="D37" s="195">
        <v>0</v>
      </c>
      <c r="E37" s="195">
        <v>0</v>
      </c>
      <c r="F37" s="195">
        <v>0</v>
      </c>
      <c r="G37" s="195">
        <v>0</v>
      </c>
      <c r="H37" s="195">
        <v>0</v>
      </c>
      <c r="I37" s="195">
        <v>0</v>
      </c>
      <c r="J37" s="195">
        <v>0</v>
      </c>
      <c r="K37" s="195">
        <v>0</v>
      </c>
      <c r="L37" s="195">
        <v>0</v>
      </c>
      <c r="M37" s="195">
        <v>0</v>
      </c>
      <c r="N37" s="195">
        <v>0</v>
      </c>
    </row>
    <row r="38" spans="1:14" s="200" customFormat="1">
      <c r="A38" s="201" t="s">
        <v>257</v>
      </c>
      <c r="B38" s="200">
        <v>0</v>
      </c>
      <c r="C38" s="200">
        <v>0</v>
      </c>
      <c r="D38" s="200">
        <v>0</v>
      </c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</row>
    <row r="39" spans="1:14">
      <c r="A39" s="202" t="s">
        <v>258</v>
      </c>
      <c r="B39" s="195">
        <v>0</v>
      </c>
      <c r="C39" s="195">
        <v>0</v>
      </c>
      <c r="D39" s="195">
        <v>0</v>
      </c>
      <c r="E39" s="195">
        <v>0</v>
      </c>
      <c r="F39" s="195">
        <v>0</v>
      </c>
      <c r="G39" s="195">
        <v>0</v>
      </c>
      <c r="H39" s="195">
        <v>0</v>
      </c>
      <c r="I39" s="195">
        <v>0</v>
      </c>
      <c r="J39" s="195">
        <v>0</v>
      </c>
      <c r="K39" s="195">
        <v>0</v>
      </c>
      <c r="L39" s="195">
        <v>0</v>
      </c>
      <c r="M39" s="195">
        <v>0</v>
      </c>
      <c r="N39" s="195">
        <v>0</v>
      </c>
    </row>
    <row r="40" spans="1:14">
      <c r="A40" s="198" t="s">
        <v>259</v>
      </c>
    </row>
    <row r="41" spans="1:14" s="200" customFormat="1">
      <c r="A41" s="199" t="s">
        <v>260</v>
      </c>
      <c r="B41" s="200">
        <v>4.3113400238677699E-2</v>
      </c>
      <c r="C41" s="200">
        <v>4.4887330712701901E-2</v>
      </c>
      <c r="D41" s="200">
        <v>4.5267975363659903E-2</v>
      </c>
      <c r="E41" s="200">
        <v>4.41571025726442E-2</v>
      </c>
      <c r="F41" s="200">
        <v>4.2904184246033997E-2</v>
      </c>
      <c r="G41" s="200">
        <v>4.2325199377147599E-2</v>
      </c>
      <c r="H41" s="200">
        <v>4.2026186527380799E-2</v>
      </c>
      <c r="I41" s="200">
        <v>4.1915782528184203E-2</v>
      </c>
      <c r="J41" s="200">
        <v>4.1708682247064602E-2</v>
      </c>
      <c r="K41" s="200">
        <v>4.2914445470504201E-2</v>
      </c>
      <c r="L41" s="200">
        <v>4.3995231200547602E-2</v>
      </c>
      <c r="M41" s="200">
        <v>4.3809311132833602E-2</v>
      </c>
      <c r="N41" s="200">
        <v>4.3252069301448398E-2</v>
      </c>
    </row>
    <row r="42" spans="1:14" s="266" customFormat="1">
      <c r="A42" s="265" t="s">
        <v>261</v>
      </c>
      <c r="B42" s="266">
        <v>3821826354</v>
      </c>
      <c r="C42" s="266">
        <v>3374097970</v>
      </c>
      <c r="D42" s="266">
        <v>3465774173</v>
      </c>
      <c r="E42" s="266">
        <v>3558275716</v>
      </c>
      <c r="F42" s="266">
        <v>3909779817</v>
      </c>
      <c r="G42" s="266">
        <v>4108841038</v>
      </c>
      <c r="H42" s="266">
        <v>4254708773</v>
      </c>
      <c r="I42" s="266">
        <v>4255317659</v>
      </c>
      <c r="J42" s="266">
        <v>4216187498</v>
      </c>
      <c r="K42" s="266">
        <v>3993991183</v>
      </c>
      <c r="L42" s="266">
        <v>3673900504</v>
      </c>
      <c r="M42" s="266">
        <v>3730705205</v>
      </c>
      <c r="N42" s="266">
        <v>46363405890</v>
      </c>
    </row>
    <row r="43" spans="1:14">
      <c r="A43" s="198" t="s">
        <v>262</v>
      </c>
    </row>
    <row r="44" spans="1:14" s="200" customFormat="1">
      <c r="A44" s="199" t="s">
        <v>263</v>
      </c>
      <c r="B44" s="200">
        <v>2.5000000000000001E-2</v>
      </c>
      <c r="C44" s="200">
        <v>2.5000000000000001E-2</v>
      </c>
      <c r="D44" s="200">
        <v>2.5000000000000001E-2</v>
      </c>
      <c r="E44" s="200">
        <v>2.5000000000000001E-2</v>
      </c>
      <c r="F44" s="200">
        <v>2.5000000000000001E-2</v>
      </c>
      <c r="G44" s="200">
        <v>2.5000000000000001E-2</v>
      </c>
      <c r="H44" s="200">
        <v>2.5000000000000001E-2</v>
      </c>
      <c r="I44" s="200">
        <v>2.5000000000000001E-2</v>
      </c>
      <c r="J44" s="200">
        <v>2.5000000000000001E-2</v>
      </c>
      <c r="K44" s="200">
        <v>2.5000000000000001E-2</v>
      </c>
      <c r="L44" s="200">
        <v>2.5000000000000001E-2</v>
      </c>
      <c r="M44" s="200">
        <v>2.5000000000000001E-2</v>
      </c>
      <c r="N44" s="200">
        <v>0.3</v>
      </c>
    </row>
    <row r="45" spans="1:14" s="204" customFormat="1">
      <c r="A45" s="203" t="s">
        <v>264</v>
      </c>
      <c r="B45" s="204">
        <v>7.2000000000000005E-4</v>
      </c>
      <c r="C45" s="204">
        <v>7.2000000000000005E-4</v>
      </c>
      <c r="D45" s="204">
        <v>7.2000000000000005E-4</v>
      </c>
      <c r="E45" s="204">
        <v>7.2000000000000005E-4</v>
      </c>
      <c r="F45" s="204">
        <v>7.2000000000000005E-4</v>
      </c>
      <c r="G45" s="204">
        <v>7.2000000000000005E-4</v>
      </c>
      <c r="H45" s="204">
        <v>7.2000000000000005E-4</v>
      </c>
      <c r="I45" s="204">
        <v>7.2000000000000005E-4</v>
      </c>
      <c r="J45" s="204">
        <v>7.2000000000000005E-4</v>
      </c>
      <c r="K45" s="204">
        <v>7.2000000000000005E-4</v>
      </c>
      <c r="L45" s="204">
        <v>7.2000000000000005E-4</v>
      </c>
      <c r="M45" s="204">
        <v>7.2000000000000005E-4</v>
      </c>
      <c r="N45" s="204">
        <v>8.6400000000000001E-3</v>
      </c>
    </row>
    <row r="46" spans="1:14">
      <c r="A46" s="198" t="s">
        <v>265</v>
      </c>
    </row>
    <row r="47" spans="1:14">
      <c r="A47" s="198" t="s">
        <v>266</v>
      </c>
    </row>
    <row r="48" spans="1:14">
      <c r="A48" s="198" t="s">
        <v>267</v>
      </c>
    </row>
    <row r="49" spans="1:14" s="206" customFormat="1">
      <c r="A49" s="205" t="s">
        <v>268</v>
      </c>
      <c r="B49" s="206">
        <v>4.3113400238677699E-2</v>
      </c>
      <c r="C49" s="206">
        <v>4.4887330712701901E-2</v>
      </c>
      <c r="D49" s="206">
        <v>4.5267975363659903E-2</v>
      </c>
      <c r="E49" s="206">
        <v>4.41571025726442E-2</v>
      </c>
      <c r="F49" s="206">
        <v>4.2904184246033997E-2</v>
      </c>
      <c r="G49" s="206">
        <v>4.2325199377147599E-2</v>
      </c>
      <c r="H49" s="206">
        <v>4.2026186527380799E-2</v>
      </c>
      <c r="I49" s="206">
        <v>4.1915782528184203E-2</v>
      </c>
      <c r="J49" s="206">
        <v>4.1708682247064602E-2</v>
      </c>
      <c r="K49" s="206">
        <v>4.2914445470504201E-2</v>
      </c>
      <c r="L49" s="206">
        <v>4.3995231200547602E-2</v>
      </c>
      <c r="M49" s="206">
        <v>4.3809311132833602E-2</v>
      </c>
      <c r="N49" s="206">
        <v>4.3252069301448398E-2</v>
      </c>
    </row>
    <row r="50" spans="1:14" s="206" customFormat="1">
      <c r="A50" s="205" t="s">
        <v>269</v>
      </c>
      <c r="B50" s="206">
        <v>0</v>
      </c>
      <c r="C50" s="206">
        <v>0</v>
      </c>
      <c r="D50" s="206">
        <v>0</v>
      </c>
      <c r="E50" s="206">
        <v>0</v>
      </c>
      <c r="F50" s="206">
        <v>0</v>
      </c>
      <c r="G50" s="206">
        <v>0</v>
      </c>
      <c r="H50" s="206">
        <v>0</v>
      </c>
      <c r="I50" s="206">
        <v>0</v>
      </c>
      <c r="J50" s="206">
        <v>0</v>
      </c>
      <c r="K50" s="206">
        <v>0</v>
      </c>
      <c r="L50" s="206">
        <v>0</v>
      </c>
      <c r="M50" s="206">
        <v>0</v>
      </c>
      <c r="N50" s="206">
        <v>0</v>
      </c>
    </row>
    <row r="51" spans="1:14" s="206" customFormat="1">
      <c r="A51" s="207" t="s">
        <v>270</v>
      </c>
      <c r="B51" s="206">
        <v>0</v>
      </c>
      <c r="C51" s="206">
        <v>0</v>
      </c>
      <c r="D51" s="206">
        <v>0</v>
      </c>
      <c r="E51" s="206">
        <v>0</v>
      </c>
      <c r="F51" s="206">
        <v>0</v>
      </c>
      <c r="G51" s="206">
        <v>0</v>
      </c>
      <c r="H51" s="206">
        <v>0</v>
      </c>
      <c r="I51" s="206">
        <v>0</v>
      </c>
      <c r="J51" s="206">
        <v>0</v>
      </c>
      <c r="K51" s="206">
        <v>0</v>
      </c>
      <c r="L51" s="206">
        <v>0</v>
      </c>
      <c r="M51" s="206">
        <v>0</v>
      </c>
      <c r="N51" s="206">
        <v>0</v>
      </c>
    </row>
    <row r="52" spans="1:14" s="206" customFormat="1">
      <c r="A52" s="205" t="s">
        <v>271</v>
      </c>
      <c r="B52" s="206">
        <v>2.66044917484255E-2</v>
      </c>
      <c r="C52" s="206">
        <v>2.66044917484255E-2</v>
      </c>
      <c r="D52" s="206">
        <v>2.66044917484255E-2</v>
      </c>
      <c r="E52" s="206">
        <v>2.66044917484255E-2</v>
      </c>
      <c r="F52" s="206">
        <v>2.66044917484255E-2</v>
      </c>
      <c r="G52" s="206">
        <v>2.66044917484255E-2</v>
      </c>
      <c r="H52" s="206">
        <v>2.66044917484255E-2</v>
      </c>
      <c r="I52" s="206">
        <v>2.66044917484255E-2</v>
      </c>
      <c r="J52" s="206">
        <v>2.66044917484255E-2</v>
      </c>
      <c r="K52" s="206">
        <v>2.66044917484255E-2</v>
      </c>
      <c r="L52" s="206">
        <v>2.66044917484255E-2</v>
      </c>
      <c r="M52" s="206">
        <v>2.66044917484255E-2</v>
      </c>
      <c r="N52" s="206">
        <v>2.66044917484255E-2</v>
      </c>
    </row>
    <row r="53" spans="1:14" s="206" customFormat="1">
      <c r="A53" s="205" t="s">
        <v>272</v>
      </c>
      <c r="B53" s="206">
        <v>1.67452184216761E-3</v>
      </c>
      <c r="C53" s="206">
        <v>1.67452184216761E-3</v>
      </c>
      <c r="D53" s="206">
        <v>1.67452184216761E-3</v>
      </c>
      <c r="E53" s="206">
        <v>1.67452184216761E-3</v>
      </c>
      <c r="F53" s="206">
        <v>1.67452184216761E-3</v>
      </c>
      <c r="G53" s="206">
        <v>1.67452184216761E-3</v>
      </c>
      <c r="H53" s="206">
        <v>1.67452184216761E-3</v>
      </c>
      <c r="I53" s="206">
        <v>1.67452184216761E-3</v>
      </c>
      <c r="J53" s="206">
        <v>1.67452184216761E-3</v>
      </c>
      <c r="K53" s="206">
        <v>1.67452184216761E-3</v>
      </c>
      <c r="L53" s="206">
        <v>1.67452184216761E-3</v>
      </c>
      <c r="M53" s="206">
        <v>1.67452184216761E-3</v>
      </c>
      <c r="N53" s="206">
        <v>1.67452184216761E-3</v>
      </c>
    </row>
    <row r="54" spans="1:14" s="206" customFormat="1">
      <c r="A54" s="205" t="s">
        <v>273</v>
      </c>
      <c r="B54" s="206">
        <v>1.9273494176261299E-3</v>
      </c>
      <c r="C54" s="206">
        <v>1.9273494176261299E-3</v>
      </c>
      <c r="D54" s="206">
        <v>1.9273494176261299E-3</v>
      </c>
      <c r="E54" s="206">
        <v>1.9273494176261299E-3</v>
      </c>
      <c r="F54" s="206">
        <v>1.9273494176261299E-3</v>
      </c>
      <c r="G54" s="206">
        <v>1.9273494176261299E-3</v>
      </c>
      <c r="H54" s="206">
        <v>1.9273494176261299E-3</v>
      </c>
      <c r="I54" s="206">
        <v>1.9273494176261299E-3</v>
      </c>
      <c r="J54" s="206">
        <v>1.9273494176261299E-3</v>
      </c>
      <c r="K54" s="206">
        <v>1.9273494176261299E-3</v>
      </c>
      <c r="L54" s="206">
        <v>1.9273494176261299E-3</v>
      </c>
      <c r="M54" s="206">
        <v>1.9273494176261299E-3</v>
      </c>
      <c r="N54" s="206">
        <v>1.9273494176261299E-3</v>
      </c>
    </row>
    <row r="55" spans="1:14" s="206" customFormat="1">
      <c r="A55" s="205" t="s">
        <v>274</v>
      </c>
      <c r="B55" s="206">
        <v>2.94896595452065E-3</v>
      </c>
      <c r="C55" s="206">
        <v>2.94896595452065E-3</v>
      </c>
      <c r="D55" s="206">
        <v>2.94896595452065E-3</v>
      </c>
      <c r="E55" s="206">
        <v>2.94896595452065E-3</v>
      </c>
      <c r="F55" s="206">
        <v>2.94896595452065E-3</v>
      </c>
      <c r="G55" s="206">
        <v>2.94896595452065E-3</v>
      </c>
      <c r="H55" s="206">
        <v>2.94896595452065E-3</v>
      </c>
      <c r="I55" s="206">
        <v>2.94896595452065E-3</v>
      </c>
      <c r="J55" s="206">
        <v>2.94896595452065E-3</v>
      </c>
      <c r="K55" s="206">
        <v>2.94896595452065E-3</v>
      </c>
      <c r="L55" s="206">
        <v>2.94896595452065E-3</v>
      </c>
      <c r="M55" s="206">
        <v>2.94896595452065E-3</v>
      </c>
      <c r="N55" s="206">
        <v>2.94896595452065E-3</v>
      </c>
    </row>
    <row r="56" spans="1:14" s="206" customFormat="1">
      <c r="A56" s="205" t="s">
        <v>275</v>
      </c>
      <c r="B56" s="206">
        <v>0</v>
      </c>
      <c r="C56" s="206">
        <v>0</v>
      </c>
      <c r="D56" s="206">
        <v>0</v>
      </c>
      <c r="E56" s="206">
        <v>0</v>
      </c>
      <c r="F56" s="206">
        <v>0</v>
      </c>
      <c r="G56" s="206">
        <v>0</v>
      </c>
      <c r="H56" s="206">
        <v>0</v>
      </c>
      <c r="I56" s="206">
        <v>0</v>
      </c>
      <c r="J56" s="206">
        <v>0</v>
      </c>
      <c r="K56" s="206">
        <v>0</v>
      </c>
      <c r="L56" s="206">
        <v>0</v>
      </c>
      <c r="M56" s="206">
        <v>0</v>
      </c>
      <c r="N56" s="206">
        <v>0</v>
      </c>
    </row>
    <row r="57" spans="1:14" s="206" customFormat="1">
      <c r="A57" s="205" t="s">
        <v>276</v>
      </c>
      <c r="B57" s="206">
        <v>0</v>
      </c>
      <c r="C57" s="206">
        <v>0</v>
      </c>
      <c r="D57" s="206">
        <v>0</v>
      </c>
      <c r="E57" s="206">
        <v>0</v>
      </c>
      <c r="F57" s="206">
        <v>0</v>
      </c>
      <c r="G57" s="206">
        <v>0</v>
      </c>
      <c r="H57" s="206">
        <v>0</v>
      </c>
      <c r="I57" s="206">
        <v>0</v>
      </c>
      <c r="J57" s="206">
        <v>0</v>
      </c>
      <c r="K57" s="206">
        <v>0</v>
      </c>
      <c r="L57" s="206">
        <v>0</v>
      </c>
      <c r="M57" s="206">
        <v>0</v>
      </c>
      <c r="N57" s="206">
        <v>0</v>
      </c>
    </row>
    <row r="58" spans="1:14" s="206" customFormat="1">
      <c r="A58" s="205" t="s">
        <v>277</v>
      </c>
      <c r="B58" s="206">
        <v>1.08390209967711E-3</v>
      </c>
      <c r="C58" s="206">
        <v>1.08390209967711E-3</v>
      </c>
      <c r="D58" s="206">
        <v>1.08390209967711E-3</v>
      </c>
      <c r="E58" s="206">
        <v>1.08390209967711E-3</v>
      </c>
      <c r="F58" s="206">
        <v>1.08390209967711E-3</v>
      </c>
      <c r="G58" s="206">
        <v>1.08390209967711E-3</v>
      </c>
      <c r="H58" s="206">
        <v>1.08390209967711E-3</v>
      </c>
      <c r="I58" s="206">
        <v>1.08390209967711E-3</v>
      </c>
      <c r="J58" s="206">
        <v>1.08390209967711E-3</v>
      </c>
      <c r="K58" s="206">
        <v>1.08390209967711E-3</v>
      </c>
      <c r="L58" s="206">
        <v>1.08390209967711E-3</v>
      </c>
      <c r="M58" s="206">
        <v>1.08390209967711E-3</v>
      </c>
      <c r="N58" s="206">
        <v>1.08390209967711E-3</v>
      </c>
    </row>
    <row r="59" spans="1:14" s="206" customFormat="1">
      <c r="A59" s="205" t="s">
        <v>278</v>
      </c>
      <c r="B59" s="206">
        <v>4.6843225565500003E-2</v>
      </c>
      <c r="C59" s="206">
        <v>4.6485276825603897E-2</v>
      </c>
      <c r="D59" s="206">
        <v>4.5862302073858302E-2</v>
      </c>
      <c r="E59" s="206">
        <v>4.62739169662785E-2</v>
      </c>
      <c r="F59" s="206">
        <v>4.6392175386184002E-2</v>
      </c>
      <c r="G59" s="206">
        <v>4.6236304838288902E-2</v>
      </c>
      <c r="H59" s="206">
        <v>4.4811833424068102E-2</v>
      </c>
      <c r="I59" s="206">
        <v>4.4921846122383299E-2</v>
      </c>
      <c r="J59" s="206">
        <v>4.4964916759221797E-2</v>
      </c>
      <c r="K59" s="206">
        <v>4.77533978997269E-2</v>
      </c>
      <c r="L59" s="206">
        <v>4.7474560261931503E-2</v>
      </c>
      <c r="M59" s="206">
        <v>4.7283905060525801E-2</v>
      </c>
      <c r="N59" s="206">
        <v>4.6275305098630898E-2</v>
      </c>
    </row>
    <row r="60" spans="1:14" s="206" customFormat="1">
      <c r="A60" s="205" t="s">
        <v>279</v>
      </c>
      <c r="B60" s="206">
        <v>2.5000000000000001E-2</v>
      </c>
      <c r="C60" s="206">
        <v>2.5000000000000001E-2</v>
      </c>
      <c r="D60" s="206">
        <v>2.5000000000000001E-2</v>
      </c>
      <c r="E60" s="206">
        <v>2.5000000000000001E-2</v>
      </c>
      <c r="F60" s="206">
        <v>2.5000000000000001E-2</v>
      </c>
      <c r="G60" s="206">
        <v>2.5000000000000001E-2</v>
      </c>
      <c r="H60" s="206">
        <v>2.5000000000000001E-2</v>
      </c>
      <c r="I60" s="206">
        <v>2.5000000000000001E-2</v>
      </c>
      <c r="J60" s="206">
        <v>2.5000000000000001E-2</v>
      </c>
      <c r="K60" s="206">
        <v>2.5000000000000001E-2</v>
      </c>
      <c r="L60" s="206">
        <v>2.5000000000000001E-2</v>
      </c>
      <c r="M60" s="206">
        <v>2.5000000000000001E-2</v>
      </c>
      <c r="N60" s="206">
        <v>2.4999999999999901E-2</v>
      </c>
    </row>
    <row r="61" spans="1:14" s="206" customFormat="1">
      <c r="A61" s="205" t="s">
        <v>280</v>
      </c>
      <c r="B61" s="206">
        <v>0</v>
      </c>
      <c r="C61" s="206">
        <v>0</v>
      </c>
      <c r="D61" s="206">
        <v>0</v>
      </c>
      <c r="E61" s="206">
        <v>0</v>
      </c>
      <c r="F61" s="206">
        <v>0</v>
      </c>
      <c r="G61" s="206">
        <v>0</v>
      </c>
      <c r="H61" s="206">
        <v>0</v>
      </c>
      <c r="I61" s="206">
        <v>0</v>
      </c>
      <c r="J61" s="206">
        <v>0</v>
      </c>
      <c r="K61" s="206">
        <v>0</v>
      </c>
      <c r="L61" s="206">
        <v>0</v>
      </c>
      <c r="M61" s="206">
        <v>0</v>
      </c>
      <c r="N61" s="206">
        <v>0</v>
      </c>
    </row>
    <row r="62" spans="1:14">
      <c r="A62" s="198" t="s">
        <v>281</v>
      </c>
    </row>
    <row r="63" spans="1:14">
      <c r="A63" s="198" t="s">
        <v>282</v>
      </c>
    </row>
    <row r="64" spans="1:14">
      <c r="A64" s="198" t="s">
        <v>283</v>
      </c>
      <c r="B64" s="195">
        <v>164771929.24272799</v>
      </c>
      <c r="C64" s="195">
        <v>151454251.43644601</v>
      </c>
      <c r="D64" s="195">
        <v>156888579.87937301</v>
      </c>
      <c r="E64" s="195">
        <v>157123145.77316099</v>
      </c>
      <c r="F64" s="195">
        <v>167745913.62999299</v>
      </c>
      <c r="G64" s="195">
        <v>173907516.14235601</v>
      </c>
      <c r="H64" s="195">
        <v>178809184.51378101</v>
      </c>
      <c r="I64" s="195">
        <v>178364969.582986</v>
      </c>
      <c r="J64" s="195">
        <v>175851624.648128</v>
      </c>
      <c r="K64" s="195">
        <v>171399916.832528</v>
      </c>
      <c r="L64" s="195">
        <v>161634102.08128801</v>
      </c>
      <c r="M64" s="195">
        <v>163439625.07072699</v>
      </c>
      <c r="N64" s="195">
        <v>2001390758.8334899</v>
      </c>
    </row>
    <row r="65" spans="1:14">
      <c r="A65" s="198" t="s">
        <v>284</v>
      </c>
      <c r="B65" s="195">
        <v>0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5">
        <v>0</v>
      </c>
      <c r="N65" s="195">
        <v>0</v>
      </c>
    </row>
    <row r="66" spans="1:14">
      <c r="A66" s="198" t="s">
        <v>285</v>
      </c>
      <c r="B66" s="195">
        <v>0</v>
      </c>
      <c r="C66" s="195">
        <v>0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5">
        <v>0</v>
      </c>
      <c r="J66" s="195">
        <v>0</v>
      </c>
      <c r="K66" s="195">
        <v>0</v>
      </c>
      <c r="L66" s="195">
        <v>0</v>
      </c>
      <c r="M66" s="195">
        <v>0</v>
      </c>
      <c r="N66" s="195">
        <v>0</v>
      </c>
    </row>
    <row r="67" spans="1:14">
      <c r="A67" s="198" t="s">
        <v>286</v>
      </c>
      <c r="B67" s="195">
        <v>0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5">
        <v>0</v>
      </c>
      <c r="J67" s="195">
        <v>0</v>
      </c>
      <c r="K67" s="195">
        <v>0</v>
      </c>
      <c r="L67" s="195">
        <v>0</v>
      </c>
      <c r="M67" s="195">
        <v>0</v>
      </c>
      <c r="N67" s="195">
        <v>0</v>
      </c>
    </row>
    <row r="68" spans="1:14" ht="16.95" customHeight="1">
      <c r="A68" s="202" t="s">
        <v>287</v>
      </c>
      <c r="B68" s="195">
        <v>0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5">
        <v>0</v>
      </c>
      <c r="I68" s="195">
        <v>0</v>
      </c>
      <c r="J68" s="195">
        <v>0</v>
      </c>
      <c r="K68" s="195">
        <v>0</v>
      </c>
      <c r="L68" s="195">
        <v>0</v>
      </c>
      <c r="M68" s="195">
        <v>0</v>
      </c>
      <c r="N68" s="195">
        <v>0</v>
      </c>
    </row>
    <row r="69" spans="1:14" s="266" customFormat="1">
      <c r="A69" s="265" t="s">
        <v>288</v>
      </c>
      <c r="B69" s="266">
        <v>164771929.24272799</v>
      </c>
      <c r="C69" s="266">
        <v>151454251.43644601</v>
      </c>
      <c r="D69" s="266">
        <v>156888579.87937301</v>
      </c>
      <c r="E69" s="266">
        <v>157123145.77316099</v>
      </c>
      <c r="F69" s="266">
        <v>167745913.62999299</v>
      </c>
      <c r="G69" s="266">
        <v>173907516.14235601</v>
      </c>
      <c r="H69" s="266">
        <v>178809184.51378101</v>
      </c>
      <c r="I69" s="266">
        <v>178364969.582986</v>
      </c>
      <c r="J69" s="266">
        <v>175851624.648128</v>
      </c>
      <c r="K69" s="266">
        <v>171399916.832528</v>
      </c>
      <c r="L69" s="266">
        <v>161634102.08128801</v>
      </c>
      <c r="M69" s="266">
        <v>163439625.07072699</v>
      </c>
      <c r="N69" s="266">
        <v>2001390758.8334899</v>
      </c>
    </row>
    <row r="70" spans="1:14" s="266" customFormat="1">
      <c r="A70" s="265" t="s">
        <v>289</v>
      </c>
      <c r="B70" s="266">
        <v>101677747.698908</v>
      </c>
      <c r="C70" s="266">
        <v>89766161.601244301</v>
      </c>
      <c r="D70" s="266">
        <v>92205160.387484804</v>
      </c>
      <c r="E70" s="266">
        <v>94666116.924944907</v>
      </c>
      <c r="F70" s="266">
        <v>104017704.879537</v>
      </c>
      <c r="G70" s="266">
        <v>109313627.491063</v>
      </c>
      <c r="H70" s="266">
        <v>113194364.443232</v>
      </c>
      <c r="I70" s="266">
        <v>113210563.545794</v>
      </c>
      <c r="J70" s="266">
        <v>112169525.50035501</v>
      </c>
      <c r="K70" s="266">
        <v>106258105.471407</v>
      </c>
      <c r="L70" s="266">
        <v>97742255.643204406</v>
      </c>
      <c r="M70" s="266">
        <v>99253515.842230603</v>
      </c>
      <c r="N70" s="266">
        <v>1233474849.4294</v>
      </c>
    </row>
    <row r="71" spans="1:14" s="266" customFormat="1">
      <c r="A71" s="265" t="s">
        <v>290</v>
      </c>
      <c r="B71" s="266">
        <v>0</v>
      </c>
      <c r="C71" s="266">
        <v>0</v>
      </c>
      <c r="D71" s="266">
        <v>0</v>
      </c>
      <c r="E71" s="266">
        <v>0</v>
      </c>
      <c r="F71" s="266">
        <v>0</v>
      </c>
      <c r="G71" s="266">
        <v>0</v>
      </c>
      <c r="H71" s="266">
        <v>0</v>
      </c>
      <c r="I71" s="266">
        <v>0</v>
      </c>
      <c r="J71" s="266">
        <v>0</v>
      </c>
      <c r="K71" s="266">
        <v>0</v>
      </c>
      <c r="L71" s="266">
        <v>0</v>
      </c>
      <c r="M71" s="266">
        <v>0</v>
      </c>
      <c r="N71" s="266">
        <v>0</v>
      </c>
    </row>
    <row r="72" spans="1:14" s="266" customFormat="1">
      <c r="A72" s="265" t="s">
        <v>291</v>
      </c>
      <c r="B72" s="266">
        <v>6399731.7067448301</v>
      </c>
      <c r="C72" s="266">
        <v>5650000.7483784202</v>
      </c>
      <c r="D72" s="266">
        <v>5803514.5527089098</v>
      </c>
      <c r="E72" s="266">
        <v>5958410.4068966201</v>
      </c>
      <c r="F72" s="266">
        <v>6547011.7016326096</v>
      </c>
      <c r="G72" s="266">
        <v>6880344.0641256701</v>
      </c>
      <c r="H72" s="266">
        <v>7124602.7724506902</v>
      </c>
      <c r="I72" s="266">
        <v>7125622.3653570795</v>
      </c>
      <c r="J72" s="266">
        <v>7060098.0560750403</v>
      </c>
      <c r="K72" s="266">
        <v>6688025.4733583797</v>
      </c>
      <c r="L72" s="266">
        <v>6152026.6398986196</v>
      </c>
      <c r="M72" s="266">
        <v>6247147.3524609199</v>
      </c>
      <c r="N72" s="266">
        <v>77636535.840087801</v>
      </c>
    </row>
    <row r="73" spans="1:14" s="266" customFormat="1">
      <c r="A73" s="265" t="s">
        <v>292</v>
      </c>
      <c r="B73" s="266">
        <v>-1493454.3218173301</v>
      </c>
      <c r="C73" s="266">
        <v>-1423916.3960077199</v>
      </c>
      <c r="D73" s="266">
        <v>-1455574.79351301</v>
      </c>
      <c r="E73" s="266">
        <v>-1587315.81716686</v>
      </c>
      <c r="F73" s="266">
        <v>-1811220.68740165</v>
      </c>
      <c r="G73" s="266">
        <v>-1848067.2688491901</v>
      </c>
      <c r="H73" s="266">
        <v>-1913306.06770216</v>
      </c>
      <c r="I73" s="266">
        <v>-1958847.5694897501</v>
      </c>
      <c r="J73" s="266">
        <v>-1991292.68674238</v>
      </c>
      <c r="K73" s="266">
        <v>-1975605.4830137</v>
      </c>
      <c r="L73" s="266">
        <v>-1701250.9088184601</v>
      </c>
      <c r="M73" s="266">
        <v>-1539501.0567201499</v>
      </c>
      <c r="N73" s="266">
        <v>-20699353.057242401</v>
      </c>
    </row>
    <row r="74" spans="1:14" s="266" customFormat="1">
      <c r="A74" s="265" t="s">
        <v>293</v>
      </c>
      <c r="B74" s="266">
        <v>0</v>
      </c>
      <c r="C74" s="266">
        <v>0</v>
      </c>
      <c r="D74" s="266">
        <v>0</v>
      </c>
      <c r="E74" s="266">
        <v>0</v>
      </c>
      <c r="F74" s="266">
        <v>0</v>
      </c>
      <c r="G74" s="266">
        <v>0</v>
      </c>
      <c r="H74" s="266">
        <v>0</v>
      </c>
      <c r="I74" s="266">
        <v>0</v>
      </c>
      <c r="J74" s="266">
        <v>0</v>
      </c>
      <c r="K74" s="266">
        <v>0</v>
      </c>
      <c r="L74" s="266">
        <v>0</v>
      </c>
      <c r="M74" s="266">
        <v>0</v>
      </c>
      <c r="N74" s="266">
        <v>0</v>
      </c>
    </row>
    <row r="75" spans="1:14" s="266" customFormat="1">
      <c r="A75" s="265" t="s">
        <v>294</v>
      </c>
      <c r="B75" s="266">
        <v>0</v>
      </c>
      <c r="C75" s="266">
        <v>0</v>
      </c>
      <c r="D75" s="266">
        <v>0</v>
      </c>
      <c r="E75" s="266">
        <v>0</v>
      </c>
      <c r="F75" s="266">
        <v>0</v>
      </c>
      <c r="G75" s="266">
        <v>0</v>
      </c>
      <c r="H75" s="266">
        <v>0</v>
      </c>
      <c r="I75" s="266">
        <v>0</v>
      </c>
      <c r="J75" s="266">
        <v>0</v>
      </c>
      <c r="K75" s="266">
        <v>0</v>
      </c>
      <c r="L75" s="266">
        <v>0</v>
      </c>
      <c r="M75" s="266">
        <v>0</v>
      </c>
      <c r="N75" s="266">
        <v>0</v>
      </c>
    </row>
    <row r="76" spans="1:14" s="266" customFormat="1">
      <c r="A76" s="265" t="s">
        <v>295</v>
      </c>
      <c r="B76" s="266">
        <v>6399731.7067448301</v>
      </c>
      <c r="C76" s="266">
        <v>5650000.7483784202</v>
      </c>
      <c r="D76" s="266">
        <v>5803514.5527089098</v>
      </c>
      <c r="E76" s="266">
        <v>5958410.4068966201</v>
      </c>
      <c r="F76" s="266">
        <v>6547011.7016326096</v>
      </c>
      <c r="G76" s="266">
        <v>6880344.0641256701</v>
      </c>
      <c r="H76" s="266">
        <v>7124602.7724506902</v>
      </c>
      <c r="I76" s="266">
        <v>7125622.3653570795</v>
      </c>
      <c r="J76" s="266">
        <v>7060098.0560750403</v>
      </c>
      <c r="K76" s="266">
        <v>6688025.4733583797</v>
      </c>
      <c r="L76" s="266">
        <v>6152026.6398986196</v>
      </c>
      <c r="M76" s="266">
        <v>6247147.3524609199</v>
      </c>
      <c r="N76" s="266">
        <v>77636535.840087801</v>
      </c>
    </row>
    <row r="77" spans="1:14" s="266" customFormat="1">
      <c r="A77" s="265" t="s">
        <v>296</v>
      </c>
      <c r="B77" s="266">
        <v>7365994.7976500904</v>
      </c>
      <c r="C77" s="266">
        <v>6503065.7574929995</v>
      </c>
      <c r="D77" s="266">
        <v>6679757.8339552302</v>
      </c>
      <c r="E77" s="266">
        <v>6858040.6289857998</v>
      </c>
      <c r="F77" s="266">
        <v>7535511.8533413401</v>
      </c>
      <c r="G77" s="266">
        <v>7919172.3817076404</v>
      </c>
      <c r="H77" s="266">
        <v>8200310.4758103304</v>
      </c>
      <c r="I77" s="266">
        <v>8201484.0118878298</v>
      </c>
      <c r="J77" s="266">
        <v>8126066.5188728701</v>
      </c>
      <c r="K77" s="266">
        <v>7697816.5805589398</v>
      </c>
      <c r="L77" s="266">
        <v>7080889.9968007402</v>
      </c>
      <c r="M77" s="266">
        <v>7190372.5041915197</v>
      </c>
      <c r="N77" s="266">
        <v>89358483.341255397</v>
      </c>
    </row>
    <row r="78" spans="1:14" s="266" customFormat="1">
      <c r="A78" s="265" t="s">
        <v>297</v>
      </c>
      <c r="B78" s="266">
        <v>11270435.802035799</v>
      </c>
      <c r="C78" s="266">
        <v>9950100.04074727</v>
      </c>
      <c r="D78" s="266">
        <v>10220450.042233899</v>
      </c>
      <c r="E78" s="266">
        <v>10493233.9432816</v>
      </c>
      <c r="F78" s="266">
        <v>11529807.570005</v>
      </c>
      <c r="G78" s="266">
        <v>12116832.333599299</v>
      </c>
      <c r="H78" s="266">
        <v>12546991.3179773</v>
      </c>
      <c r="I78" s="266">
        <v>12548786.9020615</v>
      </c>
      <c r="J78" s="266">
        <v>12433393.389477599</v>
      </c>
      <c r="K78" s="266">
        <v>11778144.021322601</v>
      </c>
      <c r="L78" s="266">
        <v>10834207.506592199</v>
      </c>
      <c r="M78" s="266">
        <v>11001722.635898</v>
      </c>
      <c r="N78" s="266">
        <v>136724105.50523201</v>
      </c>
    </row>
    <row r="79" spans="1:14" s="266" customFormat="1">
      <c r="A79" s="265" t="s">
        <v>298</v>
      </c>
      <c r="B79" s="266">
        <v>0</v>
      </c>
      <c r="C79" s="266">
        <v>0</v>
      </c>
      <c r="D79" s="266">
        <v>0</v>
      </c>
      <c r="E79" s="266">
        <v>0</v>
      </c>
      <c r="F79" s="266">
        <v>0</v>
      </c>
      <c r="G79" s="266">
        <v>0</v>
      </c>
      <c r="H79" s="266">
        <v>0</v>
      </c>
      <c r="I79" s="266">
        <v>0</v>
      </c>
      <c r="J79" s="266">
        <v>0</v>
      </c>
      <c r="K79" s="266">
        <v>0</v>
      </c>
      <c r="L79" s="266">
        <v>0</v>
      </c>
      <c r="M79" s="266">
        <v>0</v>
      </c>
      <c r="N79" s="266">
        <v>0</v>
      </c>
    </row>
    <row r="80" spans="1:14" s="266" customFormat="1">
      <c r="A80" s="265" t="s">
        <v>299</v>
      </c>
      <c r="B80" s="266">
        <v>4142485.6097019101</v>
      </c>
      <c r="C80" s="266">
        <v>3657191.8741992698</v>
      </c>
      <c r="D80" s="266">
        <v>3756559.9031214002</v>
      </c>
      <c r="E80" s="266">
        <v>3856822.5198024702</v>
      </c>
      <c r="F80" s="266">
        <v>4237818.5529214898</v>
      </c>
      <c r="G80" s="266">
        <v>4453581.4283276796</v>
      </c>
      <c r="H80" s="266">
        <v>4611687.7725693202</v>
      </c>
      <c r="I80" s="266">
        <v>4612347.7453831797</v>
      </c>
      <c r="J80" s="266">
        <v>4569934.4817145802</v>
      </c>
      <c r="K80" s="266">
        <v>4329095.4293455603</v>
      </c>
      <c r="L80" s="266">
        <v>3982148.4702903898</v>
      </c>
      <c r="M80" s="266">
        <v>4043719.2049758201</v>
      </c>
      <c r="N80" s="266">
        <v>50253392.992353097</v>
      </c>
    </row>
    <row r="81" spans="1:14" s="266" customFormat="1">
      <c r="A81" s="265" t="s">
        <v>300</v>
      </c>
      <c r="B81" s="266">
        <v>295628324.85776901</v>
      </c>
      <c r="C81" s="266">
        <v>266980771.45850801</v>
      </c>
      <c r="D81" s="266">
        <v>275554022.59887701</v>
      </c>
      <c r="E81" s="266">
        <v>278955770.19707203</v>
      </c>
      <c r="F81" s="266">
        <v>301613768.18743002</v>
      </c>
      <c r="G81" s="266">
        <v>314591073.84117901</v>
      </c>
      <c r="H81" s="266">
        <v>324487141.29582101</v>
      </c>
      <c r="I81" s="266">
        <v>324063774.15346998</v>
      </c>
      <c r="J81" s="266">
        <v>320210642.59462398</v>
      </c>
      <c r="K81" s="266">
        <v>308151103.80852097</v>
      </c>
      <c r="L81" s="266">
        <v>287425630.33807403</v>
      </c>
      <c r="M81" s="266">
        <v>291176102.610484</v>
      </c>
      <c r="N81" s="266">
        <v>3588838125.9418302</v>
      </c>
    </row>
    <row r="82" spans="1:14" s="266" customFormat="1">
      <c r="A82" s="265" t="s">
        <v>301</v>
      </c>
    </row>
    <row r="83" spans="1:14" s="266" customFormat="1">
      <c r="A83" s="265" t="s">
        <v>302</v>
      </c>
      <c r="B83" s="266">
        <v>14203265.953706</v>
      </c>
      <c r="C83" s="266">
        <v>12728897.5060123</v>
      </c>
      <c r="D83" s="266">
        <v>12961581.3559964</v>
      </c>
      <c r="E83" s="266">
        <v>13239360.1511421</v>
      </c>
      <c r="F83" s="266">
        <v>14351301.366809299</v>
      </c>
      <c r="G83" s="266">
        <v>14918491.066179899</v>
      </c>
      <c r="H83" s="266">
        <v>14913706.3835901</v>
      </c>
      <c r="I83" s="266">
        <v>14930813.329600999</v>
      </c>
      <c r="J83" s="266">
        <v>14767430.6560863</v>
      </c>
      <c r="K83" s="266">
        <v>15092576.690675201</v>
      </c>
      <c r="L83" s="266">
        <v>13995287.598265201</v>
      </c>
      <c r="M83" s="266">
        <v>14120967.3761313</v>
      </c>
      <c r="N83" s="266">
        <v>170223679.43419501</v>
      </c>
    </row>
    <row r="84" spans="1:14" s="266" customFormat="1">
      <c r="A84" s="265" t="s">
        <v>303</v>
      </c>
      <c r="B84" s="266">
        <v>7580213.4578915201</v>
      </c>
      <c r="C84" s="266">
        <v>6845660.80662842</v>
      </c>
      <c r="D84" s="266">
        <v>7065487.7589455703</v>
      </c>
      <c r="E84" s="266">
        <v>7152712.0563351903</v>
      </c>
      <c r="F84" s="266">
        <v>7733686.3637802703</v>
      </c>
      <c r="G84" s="266">
        <v>8066437.7907994799</v>
      </c>
      <c r="H84" s="266">
        <v>8320183.1101492597</v>
      </c>
      <c r="I84" s="266">
        <v>8309327.5423966805</v>
      </c>
      <c r="J84" s="266">
        <v>8210529.2972980598</v>
      </c>
      <c r="K84" s="266">
        <v>7901310.3540646499</v>
      </c>
      <c r="L84" s="266">
        <v>7369887.95738653</v>
      </c>
      <c r="M84" s="266">
        <v>7466053.9130893303</v>
      </c>
      <c r="N84" s="266">
        <v>92021490.408765003</v>
      </c>
    </row>
    <row r="85" spans="1:14" s="266" customFormat="1">
      <c r="A85" s="265" t="s">
        <v>304</v>
      </c>
    </row>
    <row r="86" spans="1:14" s="266" customFormat="1">
      <c r="A86" s="267" t="s">
        <v>305</v>
      </c>
      <c r="B86" s="266">
        <v>317411804.26936603</v>
      </c>
      <c r="C86" s="266">
        <v>286555329.77114898</v>
      </c>
      <c r="D86" s="266">
        <v>295581091.71381903</v>
      </c>
      <c r="E86" s="266">
        <v>299347842.40455002</v>
      </c>
      <c r="F86" s="266">
        <v>323698755.91802001</v>
      </c>
      <c r="G86" s="266">
        <v>337576002.69815898</v>
      </c>
      <c r="H86" s="266">
        <v>347721030.78956002</v>
      </c>
      <c r="I86" s="266">
        <v>347303915.02546799</v>
      </c>
      <c r="J86" s="266">
        <v>343188602.54800898</v>
      </c>
      <c r="K86" s="266">
        <v>331144990.85326099</v>
      </c>
      <c r="L86" s="266">
        <v>308790805.89372599</v>
      </c>
      <c r="M86" s="266">
        <v>312763123.89970398</v>
      </c>
      <c r="N86" s="266">
        <v>3851083295.78479</v>
      </c>
    </row>
    <row r="87" spans="1:14">
      <c r="A87" s="198" t="s">
        <v>306</v>
      </c>
    </row>
    <row r="88" spans="1:14">
      <c r="A88" s="194" t="s">
        <v>307</v>
      </c>
    </row>
    <row r="89" spans="1:14">
      <c r="A89" s="198" t="s">
        <v>308</v>
      </c>
      <c r="B89" s="195">
        <v>7390708.12144423</v>
      </c>
      <c r="C89" s="195">
        <v>6674519.2864627102</v>
      </c>
      <c r="D89" s="195">
        <v>6888850.5649719303</v>
      </c>
      <c r="E89" s="195">
        <v>6973894.25492681</v>
      </c>
      <c r="F89" s="195">
        <v>7540344.2046857597</v>
      </c>
      <c r="G89" s="195">
        <v>7864776.8460294902</v>
      </c>
      <c r="H89" s="195">
        <v>8112178.5323955296</v>
      </c>
      <c r="I89" s="195">
        <v>8101594.3538367702</v>
      </c>
      <c r="J89" s="195">
        <v>8005266.0648656096</v>
      </c>
      <c r="K89" s="195">
        <v>7703777.5952130398</v>
      </c>
      <c r="L89" s="195">
        <v>7185640.7584518697</v>
      </c>
      <c r="M89" s="195">
        <v>7279402.5652620997</v>
      </c>
      <c r="N89" s="195">
        <v>89720953.148545906</v>
      </c>
    </row>
    <row r="90" spans="1:14">
      <c r="A90" s="198" t="s">
        <v>309</v>
      </c>
      <c r="B90" s="195">
        <v>212852.39389759299</v>
      </c>
      <c r="C90" s="195">
        <v>192226.15545012601</v>
      </c>
      <c r="D90" s="195">
        <v>198398.89627119101</v>
      </c>
      <c r="E90" s="195">
        <v>200848.154541892</v>
      </c>
      <c r="F90" s="195">
        <v>217161.91309495</v>
      </c>
      <c r="G90" s="195">
        <v>226505.573165649</v>
      </c>
      <c r="H90" s="195">
        <v>233630.74173299101</v>
      </c>
      <c r="I90" s="195">
        <v>233325.917390499</v>
      </c>
      <c r="J90" s="195">
        <v>230551.66266812899</v>
      </c>
      <c r="K90" s="195">
        <v>221868.79474213501</v>
      </c>
      <c r="L90" s="195">
        <v>206946.45384341301</v>
      </c>
      <c r="M90" s="195">
        <v>209646.793879548</v>
      </c>
      <c r="N90" s="195">
        <v>2583963.4506781199</v>
      </c>
    </row>
    <row r="91" spans="1:14">
      <c r="A91" s="198" t="s">
        <v>310</v>
      </c>
      <c r="B91" s="195">
        <v>317411804.26936603</v>
      </c>
      <c r="C91" s="195">
        <v>286555329.77114898</v>
      </c>
      <c r="D91" s="195">
        <v>295581091.71381903</v>
      </c>
      <c r="E91" s="195">
        <v>299347842.40455002</v>
      </c>
      <c r="F91" s="195">
        <v>323698755.91802001</v>
      </c>
      <c r="G91" s="195">
        <v>337576002.69815898</v>
      </c>
      <c r="H91" s="195">
        <v>347721030.78956002</v>
      </c>
      <c r="I91" s="195">
        <v>347303915.02546799</v>
      </c>
      <c r="J91" s="195">
        <v>343188602.54800898</v>
      </c>
      <c r="K91" s="195">
        <v>331144990.85326099</v>
      </c>
      <c r="L91" s="195">
        <v>308790805.89372599</v>
      </c>
      <c r="M91" s="195">
        <v>312763123.89970398</v>
      </c>
      <c r="N91" s="195">
        <v>3851083295.78479</v>
      </c>
    </row>
    <row r="92" spans="1:14">
      <c r="A92" s="198" t="s">
        <v>311</v>
      </c>
    </row>
    <row r="93" spans="1:14" s="209" customFormat="1">
      <c r="A93" s="208" t="s">
        <v>312</v>
      </c>
      <c r="B93" s="209">
        <v>0.14811195476691699</v>
      </c>
      <c r="C93" s="209">
        <v>0.14952793650104501</v>
      </c>
      <c r="D93" s="209">
        <v>0.14928560640025801</v>
      </c>
      <c r="E93" s="209">
        <v>0.148586348501662</v>
      </c>
      <c r="F93" s="209">
        <v>0.147451688594957</v>
      </c>
      <c r="G93" s="209">
        <v>0.14671683317817599</v>
      </c>
      <c r="H93" s="209">
        <v>0.144993348914188</v>
      </c>
      <c r="I93" s="209">
        <v>0.14499295761330699</v>
      </c>
      <c r="J93" s="209">
        <v>0.14482892796902599</v>
      </c>
      <c r="K93" s="209">
        <v>0.14882317233297099</v>
      </c>
      <c r="L93" s="209">
        <v>0.149625120425219</v>
      </c>
      <c r="M93" s="209">
        <v>0.14924854515609901</v>
      </c>
      <c r="N93" s="209">
        <v>0.147682703362819</v>
      </c>
    </row>
    <row r="94" spans="1:14">
      <c r="A94" s="198" t="s">
        <v>313</v>
      </c>
    </row>
    <row r="95" spans="1:14">
      <c r="A95" s="198" t="s">
        <v>314</v>
      </c>
    </row>
    <row r="96" spans="1:14">
      <c r="A96" s="198" t="s">
        <v>315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  <c r="H96" s="195">
        <v>0</v>
      </c>
      <c r="I96" s="195">
        <v>0</v>
      </c>
      <c r="J96" s="195">
        <v>0</v>
      </c>
      <c r="K96" s="195">
        <v>0</v>
      </c>
      <c r="L96" s="195">
        <v>0</v>
      </c>
      <c r="M96" s="195">
        <v>0</v>
      </c>
      <c r="N96" s="195">
        <v>0</v>
      </c>
    </row>
    <row r="97" spans="1:14">
      <c r="A97" s="198" t="s">
        <v>316</v>
      </c>
    </row>
    <row r="98" spans="1:14" s="197" customFormat="1">
      <c r="A98" s="196" t="s">
        <v>317</v>
      </c>
      <c r="B98" s="197" t="s">
        <v>227</v>
      </c>
      <c r="C98" s="197" t="s">
        <v>227</v>
      </c>
      <c r="D98" s="197" t="s">
        <v>227</v>
      </c>
      <c r="E98" s="197" t="s">
        <v>227</v>
      </c>
      <c r="F98" s="197" t="s">
        <v>227</v>
      </c>
      <c r="G98" s="197" t="s">
        <v>227</v>
      </c>
      <c r="H98" s="197" t="s">
        <v>227</v>
      </c>
      <c r="I98" s="197" t="s">
        <v>227</v>
      </c>
      <c r="J98" s="197" t="s">
        <v>227</v>
      </c>
      <c r="K98" s="197" t="s">
        <v>227</v>
      </c>
      <c r="L98" s="197" t="s">
        <v>227</v>
      </c>
      <c r="M98" s="197" t="s">
        <v>227</v>
      </c>
    </row>
    <row r="99" spans="1:14" s="197" customFormat="1">
      <c r="A99" s="196" t="s">
        <v>318</v>
      </c>
      <c r="B99" s="197" t="s">
        <v>227</v>
      </c>
      <c r="C99" s="197" t="s">
        <v>227</v>
      </c>
      <c r="D99" s="197" t="s">
        <v>227</v>
      </c>
      <c r="E99" s="197" t="s">
        <v>227</v>
      </c>
      <c r="F99" s="197" t="s">
        <v>227</v>
      </c>
      <c r="G99" s="197" t="s">
        <v>227</v>
      </c>
      <c r="H99" s="197" t="s">
        <v>227</v>
      </c>
      <c r="I99" s="197" t="s">
        <v>227</v>
      </c>
      <c r="J99" s="197" t="s">
        <v>227</v>
      </c>
      <c r="K99" s="197" t="s">
        <v>227</v>
      </c>
      <c r="L99" s="197" t="s">
        <v>227</v>
      </c>
      <c r="M99" s="197" t="s">
        <v>227</v>
      </c>
    </row>
    <row r="100" spans="1:14">
      <c r="A100" s="194" t="s">
        <v>319</v>
      </c>
    </row>
    <row r="101" spans="1:14" s="197" customFormat="1">
      <c r="A101" s="196" t="s">
        <v>320</v>
      </c>
      <c r="B101" s="197" t="s">
        <v>322</v>
      </c>
      <c r="C101" s="197" t="s">
        <v>323</v>
      </c>
      <c r="D101" s="197" t="s">
        <v>324</v>
      </c>
      <c r="E101" s="197" t="s">
        <v>325</v>
      </c>
      <c r="F101" s="197" t="s">
        <v>326</v>
      </c>
      <c r="G101" s="197" t="s">
        <v>327</v>
      </c>
      <c r="H101" s="197" t="s">
        <v>328</v>
      </c>
      <c r="I101" s="197" t="s">
        <v>329</v>
      </c>
      <c r="J101" s="197" t="s">
        <v>330</v>
      </c>
      <c r="K101" s="197" t="s">
        <v>331</v>
      </c>
      <c r="L101" s="197" t="s">
        <v>332</v>
      </c>
      <c r="M101" s="197" t="s">
        <v>333</v>
      </c>
      <c r="N101" s="197" t="s">
        <v>321</v>
      </c>
    </row>
    <row r="102" spans="1:14">
      <c r="A102" s="198" t="s">
        <v>334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  <c r="H102" s="195">
        <v>0</v>
      </c>
      <c r="I102" s="195">
        <v>0</v>
      </c>
      <c r="J102" s="195">
        <v>0</v>
      </c>
      <c r="K102" s="195">
        <v>0</v>
      </c>
      <c r="L102" s="195">
        <v>0</v>
      </c>
      <c r="M102" s="195">
        <v>0</v>
      </c>
      <c r="N102" s="195">
        <v>0</v>
      </c>
    </row>
    <row r="103" spans="1:14">
      <c r="A103" s="198" t="s">
        <v>335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  <c r="H103" s="195">
        <v>0</v>
      </c>
      <c r="I103" s="195">
        <v>0</v>
      </c>
      <c r="J103" s="195">
        <v>0</v>
      </c>
      <c r="K103" s="195">
        <v>0</v>
      </c>
      <c r="L103" s="195">
        <v>0</v>
      </c>
      <c r="M103" s="195">
        <v>0</v>
      </c>
      <c r="N103" s="195">
        <v>0</v>
      </c>
    </row>
    <row r="104" spans="1:14">
      <c r="A104" s="198" t="s">
        <v>336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</row>
    <row r="105" spans="1:14">
      <c r="A105" s="198" t="s">
        <v>337</v>
      </c>
    </row>
    <row r="106" spans="1:14">
      <c r="A106" s="198" t="s">
        <v>338</v>
      </c>
    </row>
    <row r="107" spans="1:14" s="211" customFormat="1">
      <c r="A107" s="210" t="s">
        <v>209</v>
      </c>
    </row>
    <row r="108" spans="1:14" s="213" customFormat="1">
      <c r="A108" s="212" t="s">
        <v>226</v>
      </c>
      <c r="B108" s="213" t="s">
        <v>339</v>
      </c>
      <c r="C108" s="213" t="s">
        <v>339</v>
      </c>
      <c r="D108" s="213" t="s">
        <v>339</v>
      </c>
      <c r="E108" s="213" t="s">
        <v>339</v>
      </c>
      <c r="F108" s="213" t="s">
        <v>339</v>
      </c>
      <c r="G108" s="213" t="s">
        <v>339</v>
      </c>
      <c r="H108" s="213" t="s">
        <v>339</v>
      </c>
      <c r="I108" s="213" t="s">
        <v>339</v>
      </c>
      <c r="J108" s="213" t="s">
        <v>339</v>
      </c>
      <c r="K108" s="213" t="s">
        <v>339</v>
      </c>
      <c r="L108" s="213" t="s">
        <v>339</v>
      </c>
      <c r="M108" s="213" t="s">
        <v>339</v>
      </c>
    </row>
    <row r="109" spans="1:14" s="213" customFormat="1">
      <c r="A109" s="212" t="s">
        <v>228</v>
      </c>
      <c r="B109" s="213" t="s">
        <v>229</v>
      </c>
      <c r="C109" s="213" t="s">
        <v>229</v>
      </c>
      <c r="D109" s="213" t="s">
        <v>229</v>
      </c>
      <c r="E109" s="213" t="s">
        <v>229</v>
      </c>
      <c r="F109" s="213" t="s">
        <v>229</v>
      </c>
      <c r="G109" s="213" t="s">
        <v>229</v>
      </c>
      <c r="H109" s="213" t="s">
        <v>229</v>
      </c>
      <c r="I109" s="213" t="s">
        <v>229</v>
      </c>
      <c r="J109" s="213" t="s">
        <v>229</v>
      </c>
      <c r="K109" s="213" t="s">
        <v>229</v>
      </c>
      <c r="L109" s="213" t="s">
        <v>229</v>
      </c>
      <c r="M109" s="213" t="s">
        <v>229</v>
      </c>
    </row>
    <row r="110" spans="1:14" s="213" customFormat="1">
      <c r="A110" s="212" t="s">
        <v>230</v>
      </c>
      <c r="B110" s="213" t="s">
        <v>229</v>
      </c>
      <c r="C110" s="213" t="s">
        <v>229</v>
      </c>
      <c r="D110" s="213" t="s">
        <v>229</v>
      </c>
      <c r="E110" s="213" t="s">
        <v>229</v>
      </c>
      <c r="F110" s="213" t="s">
        <v>229</v>
      </c>
      <c r="G110" s="213" t="s">
        <v>229</v>
      </c>
      <c r="H110" s="213" t="s">
        <v>229</v>
      </c>
      <c r="I110" s="213" t="s">
        <v>229</v>
      </c>
      <c r="J110" s="213" t="s">
        <v>229</v>
      </c>
      <c r="K110" s="213" t="s">
        <v>229</v>
      </c>
      <c r="L110" s="213" t="s">
        <v>229</v>
      </c>
      <c r="M110" s="213" t="s">
        <v>229</v>
      </c>
    </row>
    <row r="111" spans="1:14" s="211" customFormat="1">
      <c r="A111" s="210" t="s">
        <v>231</v>
      </c>
    </row>
    <row r="112" spans="1:14" s="211" customFormat="1">
      <c r="A112" s="214" t="s">
        <v>232</v>
      </c>
      <c r="B112" s="211">
        <v>6617792.6709300801</v>
      </c>
      <c r="C112" s="211">
        <v>6999237.8409986002</v>
      </c>
      <c r="D112" s="211">
        <v>7004529.0088298796</v>
      </c>
      <c r="E112" s="211">
        <v>6919798.62116451</v>
      </c>
      <c r="F112" s="211">
        <v>6809984.7561513605</v>
      </c>
      <c r="G112" s="211">
        <v>6890128.5761716301</v>
      </c>
      <c r="H112" s="211">
        <v>6963584.1254139496</v>
      </c>
      <c r="I112" s="211">
        <v>6974230.9822061704</v>
      </c>
      <c r="J112" s="211">
        <v>6822625.3904272104</v>
      </c>
      <c r="K112" s="211">
        <v>7033594.7336902199</v>
      </c>
      <c r="L112" s="211">
        <v>6905176.7169177802</v>
      </c>
      <c r="M112" s="211">
        <v>6843941.5427195001</v>
      </c>
      <c r="N112" s="211">
        <v>82784624.965620905</v>
      </c>
    </row>
    <row r="113" spans="1:14" s="211" customFormat="1">
      <c r="A113" s="214" t="s">
        <v>99</v>
      </c>
      <c r="B113" s="211">
        <v>267279983</v>
      </c>
      <c r="C113" s="211">
        <v>266885962</v>
      </c>
      <c r="D113" s="211">
        <v>267898619</v>
      </c>
      <c r="E113" s="211">
        <v>269037961</v>
      </c>
      <c r="F113" s="211">
        <v>270946272</v>
      </c>
      <c r="G113" s="211">
        <v>272468128</v>
      </c>
      <c r="H113" s="211">
        <v>273810811</v>
      </c>
      <c r="I113" s="211">
        <v>274418708</v>
      </c>
      <c r="J113" s="211">
        <v>274310704</v>
      </c>
      <c r="K113" s="211">
        <v>273586264</v>
      </c>
      <c r="L113" s="211">
        <v>272316585</v>
      </c>
      <c r="M113" s="211">
        <v>272388545</v>
      </c>
      <c r="N113" s="211">
        <v>3255348542</v>
      </c>
    </row>
    <row r="114" spans="1:14" s="216" customFormat="1">
      <c r="A114" s="215" t="s">
        <v>233</v>
      </c>
      <c r="B114" s="216">
        <v>2.47597766082246E-2</v>
      </c>
      <c r="C114" s="216">
        <v>2.6225575105364999E-2</v>
      </c>
      <c r="D114" s="216">
        <v>2.6146193044876701E-2</v>
      </c>
      <c r="E114" s="216">
        <v>2.5720528788740399E-2</v>
      </c>
      <c r="F114" s="216">
        <v>2.5134078080806199E-2</v>
      </c>
      <c r="G114" s="216">
        <v>2.52878332109788E-2</v>
      </c>
      <c r="H114" s="216">
        <v>2.5432100726709199E-2</v>
      </c>
      <c r="I114" s="216">
        <v>2.5414560956996301E-2</v>
      </c>
      <c r="J114" s="216">
        <v>2.4871889032909201E-2</v>
      </c>
      <c r="K114" s="216">
        <v>2.5708873796713001E-2</v>
      </c>
      <c r="L114" s="216">
        <v>2.5357165509833999E-2</v>
      </c>
      <c r="M114" s="216">
        <v>2.5125658432954601E-2</v>
      </c>
      <c r="N114" s="216">
        <v>2.5432019441259002E-2</v>
      </c>
    </row>
    <row r="115" spans="1:14" s="211" customFormat="1">
      <c r="A115" s="214" t="s">
        <v>234</v>
      </c>
      <c r="B115" s="211">
        <v>267279983</v>
      </c>
      <c r="C115" s="211">
        <v>266885962</v>
      </c>
      <c r="D115" s="211">
        <v>267898619</v>
      </c>
      <c r="E115" s="211">
        <v>269037961</v>
      </c>
      <c r="F115" s="211">
        <v>270946272</v>
      </c>
      <c r="G115" s="211">
        <v>272468128</v>
      </c>
      <c r="H115" s="211">
        <v>273810811</v>
      </c>
      <c r="I115" s="211">
        <v>274418708</v>
      </c>
      <c r="J115" s="211">
        <v>274310704</v>
      </c>
      <c r="K115" s="211">
        <v>273586264</v>
      </c>
      <c r="L115" s="211">
        <v>272316585</v>
      </c>
      <c r="M115" s="211">
        <v>272388545</v>
      </c>
      <c r="N115" s="211">
        <v>3255348542</v>
      </c>
    </row>
    <row r="116" spans="1:14" s="216" customFormat="1">
      <c r="A116" s="215" t="s">
        <v>235</v>
      </c>
      <c r="B116" s="216">
        <v>2.47597766082246E-2</v>
      </c>
      <c r="C116" s="216">
        <v>2.6225575105364999E-2</v>
      </c>
      <c r="D116" s="216">
        <v>2.6146193044876701E-2</v>
      </c>
      <c r="E116" s="216">
        <v>2.5720528788740399E-2</v>
      </c>
      <c r="F116" s="216">
        <v>2.5134078080806199E-2</v>
      </c>
      <c r="G116" s="216">
        <v>2.52878332109788E-2</v>
      </c>
      <c r="H116" s="216">
        <v>2.5432100726709199E-2</v>
      </c>
      <c r="I116" s="216">
        <v>2.5414560956996301E-2</v>
      </c>
      <c r="J116" s="216">
        <v>2.4871889032909201E-2</v>
      </c>
      <c r="K116" s="216">
        <v>2.5708873796713001E-2</v>
      </c>
      <c r="L116" s="216">
        <v>2.5357165509833999E-2</v>
      </c>
      <c r="M116" s="216">
        <v>2.5125658432954601E-2</v>
      </c>
      <c r="N116" s="216">
        <v>2.5432019441259002E-2</v>
      </c>
    </row>
    <row r="117" spans="1:14" s="211" customFormat="1">
      <c r="A117" s="214" t="s">
        <v>236</v>
      </c>
      <c r="B117" s="211">
        <v>0</v>
      </c>
      <c r="C117" s="211">
        <v>0</v>
      </c>
      <c r="D117" s="211">
        <v>0</v>
      </c>
      <c r="E117" s="211">
        <v>0</v>
      </c>
      <c r="F117" s="211">
        <v>0</v>
      </c>
      <c r="G117" s="211">
        <v>0</v>
      </c>
      <c r="H117" s="211">
        <v>0</v>
      </c>
      <c r="I117" s="211">
        <v>0</v>
      </c>
      <c r="J117" s="211">
        <v>0</v>
      </c>
      <c r="K117" s="211">
        <v>0</v>
      </c>
      <c r="L117" s="211">
        <v>0</v>
      </c>
      <c r="M117" s="211">
        <v>0</v>
      </c>
      <c r="N117" s="211">
        <v>0</v>
      </c>
    </row>
    <row r="118" spans="1:14" s="211" customFormat="1">
      <c r="A118" s="214" t="s">
        <v>237</v>
      </c>
      <c r="B118" s="211">
        <v>0</v>
      </c>
      <c r="C118" s="211">
        <v>0</v>
      </c>
      <c r="D118" s="211">
        <v>0</v>
      </c>
      <c r="E118" s="211">
        <v>0</v>
      </c>
      <c r="F118" s="211">
        <v>0</v>
      </c>
      <c r="G118" s="211">
        <v>0</v>
      </c>
      <c r="H118" s="211">
        <v>0</v>
      </c>
      <c r="I118" s="211">
        <v>0</v>
      </c>
      <c r="J118" s="211">
        <v>0</v>
      </c>
      <c r="K118" s="211">
        <v>0</v>
      </c>
      <c r="L118" s="211">
        <v>0</v>
      </c>
      <c r="M118" s="211">
        <v>0</v>
      </c>
      <c r="N118" s="211">
        <v>0</v>
      </c>
    </row>
    <row r="119" spans="1:14" s="211" customFormat="1">
      <c r="A119" s="214" t="s">
        <v>238</v>
      </c>
      <c r="B119" s="211">
        <v>0</v>
      </c>
      <c r="C119" s="211">
        <v>0</v>
      </c>
      <c r="D119" s="211">
        <v>0</v>
      </c>
      <c r="E119" s="211">
        <v>0</v>
      </c>
      <c r="F119" s="211">
        <v>0</v>
      </c>
      <c r="G119" s="211">
        <v>0</v>
      </c>
      <c r="H119" s="211">
        <v>0</v>
      </c>
      <c r="I119" s="211">
        <v>0</v>
      </c>
      <c r="J119" s="211">
        <v>0</v>
      </c>
      <c r="K119" s="211">
        <v>0</v>
      </c>
      <c r="L119" s="211">
        <v>0</v>
      </c>
      <c r="M119" s="211">
        <v>0</v>
      </c>
      <c r="N119" s="211">
        <v>0</v>
      </c>
    </row>
    <row r="120" spans="1:14" s="211" customFormat="1">
      <c r="A120" s="214" t="s">
        <v>239</v>
      </c>
      <c r="B120" s="211">
        <v>0</v>
      </c>
      <c r="C120" s="211">
        <v>0</v>
      </c>
      <c r="D120" s="211">
        <v>0</v>
      </c>
      <c r="E120" s="211">
        <v>0</v>
      </c>
      <c r="F120" s="211">
        <v>0</v>
      </c>
      <c r="G120" s="211">
        <v>0</v>
      </c>
      <c r="H120" s="211">
        <v>0</v>
      </c>
      <c r="I120" s="211">
        <v>0</v>
      </c>
      <c r="J120" s="211">
        <v>0</v>
      </c>
      <c r="K120" s="211">
        <v>0</v>
      </c>
      <c r="L120" s="211">
        <v>0</v>
      </c>
      <c r="M120" s="211">
        <v>0</v>
      </c>
      <c r="N120" s="211">
        <v>0</v>
      </c>
    </row>
    <row r="121" spans="1:14" s="211" customFormat="1">
      <c r="A121" s="214" t="s">
        <v>240</v>
      </c>
      <c r="B121" s="211">
        <v>0</v>
      </c>
      <c r="C121" s="211">
        <v>0</v>
      </c>
      <c r="D121" s="211">
        <v>0</v>
      </c>
      <c r="E121" s="211">
        <v>0</v>
      </c>
      <c r="F121" s="211">
        <v>0</v>
      </c>
      <c r="G121" s="211">
        <v>0</v>
      </c>
      <c r="H121" s="211">
        <v>0</v>
      </c>
      <c r="I121" s="211">
        <v>0</v>
      </c>
      <c r="J121" s="211">
        <v>0</v>
      </c>
      <c r="K121" s="211">
        <v>0</v>
      </c>
      <c r="L121" s="211">
        <v>0</v>
      </c>
      <c r="M121" s="211">
        <v>0</v>
      </c>
      <c r="N121" s="211">
        <v>0</v>
      </c>
    </row>
    <row r="122" spans="1:14" s="211" customFormat="1">
      <c r="A122" s="214" t="s">
        <v>241</v>
      </c>
      <c r="B122" s="211">
        <v>0</v>
      </c>
      <c r="C122" s="211">
        <v>0</v>
      </c>
      <c r="D122" s="211">
        <v>0</v>
      </c>
      <c r="E122" s="211">
        <v>0</v>
      </c>
      <c r="F122" s="211">
        <v>0</v>
      </c>
      <c r="G122" s="211">
        <v>0</v>
      </c>
      <c r="H122" s="211">
        <v>0</v>
      </c>
      <c r="I122" s="211">
        <v>0</v>
      </c>
      <c r="J122" s="211">
        <v>0</v>
      </c>
      <c r="K122" s="211">
        <v>0</v>
      </c>
      <c r="L122" s="211">
        <v>0</v>
      </c>
      <c r="M122" s="211">
        <v>0</v>
      </c>
      <c r="N122" s="211">
        <v>0</v>
      </c>
    </row>
    <row r="123" spans="1:14" s="211" customFormat="1">
      <c r="A123" s="214" t="s">
        <v>242</v>
      </c>
      <c r="B123" s="211">
        <v>0</v>
      </c>
      <c r="C123" s="211">
        <v>0</v>
      </c>
      <c r="D123" s="211">
        <v>0</v>
      </c>
      <c r="E123" s="211">
        <v>0</v>
      </c>
      <c r="F123" s="211">
        <v>0</v>
      </c>
      <c r="G123" s="211">
        <v>0</v>
      </c>
      <c r="H123" s="211">
        <v>0</v>
      </c>
      <c r="I123" s="211">
        <v>0</v>
      </c>
      <c r="J123" s="211">
        <v>0</v>
      </c>
      <c r="K123" s="211">
        <v>0</v>
      </c>
      <c r="L123" s="211">
        <v>0</v>
      </c>
      <c r="M123" s="211">
        <v>0</v>
      </c>
      <c r="N123" s="211">
        <v>0</v>
      </c>
    </row>
    <row r="124" spans="1:14" s="211" customFormat="1">
      <c r="A124" s="214" t="s">
        <v>243</v>
      </c>
      <c r="B124" s="211">
        <v>0</v>
      </c>
      <c r="C124" s="211">
        <v>0</v>
      </c>
      <c r="D124" s="211">
        <v>0</v>
      </c>
      <c r="E124" s="211">
        <v>0</v>
      </c>
      <c r="F124" s="211">
        <v>0</v>
      </c>
      <c r="G124" s="211">
        <v>0</v>
      </c>
      <c r="H124" s="211">
        <v>0</v>
      </c>
      <c r="I124" s="211">
        <v>0</v>
      </c>
      <c r="J124" s="211">
        <v>0</v>
      </c>
      <c r="K124" s="211">
        <v>0</v>
      </c>
      <c r="L124" s="211">
        <v>0</v>
      </c>
      <c r="M124" s="211">
        <v>0</v>
      </c>
      <c r="N124" s="211">
        <v>0</v>
      </c>
    </row>
    <row r="125" spans="1:14" s="211" customFormat="1">
      <c r="A125" s="214" t="s">
        <v>244</v>
      </c>
      <c r="B125" s="211">
        <v>0</v>
      </c>
      <c r="C125" s="211">
        <v>0</v>
      </c>
      <c r="D125" s="211">
        <v>0</v>
      </c>
      <c r="E125" s="211">
        <v>0</v>
      </c>
      <c r="F125" s="211">
        <v>0</v>
      </c>
      <c r="G125" s="211">
        <v>0</v>
      </c>
      <c r="H125" s="211">
        <v>0</v>
      </c>
      <c r="I125" s="211">
        <v>0</v>
      </c>
      <c r="J125" s="211">
        <v>0</v>
      </c>
      <c r="K125" s="211">
        <v>0</v>
      </c>
      <c r="L125" s="211">
        <v>0</v>
      </c>
      <c r="M125" s="211">
        <v>0</v>
      </c>
      <c r="N125" s="211">
        <v>0</v>
      </c>
    </row>
    <row r="126" spans="1:14" s="211" customFormat="1">
      <c r="A126" s="214" t="s">
        <v>245</v>
      </c>
      <c r="B126" s="211">
        <v>0</v>
      </c>
      <c r="C126" s="211">
        <v>0</v>
      </c>
      <c r="D126" s="211">
        <v>0</v>
      </c>
      <c r="E126" s="211">
        <v>0</v>
      </c>
      <c r="F126" s="211">
        <v>0</v>
      </c>
      <c r="G126" s="211">
        <v>0</v>
      </c>
      <c r="H126" s="211">
        <v>0</v>
      </c>
      <c r="I126" s="211">
        <v>0</v>
      </c>
      <c r="J126" s="211">
        <v>0</v>
      </c>
      <c r="K126" s="211">
        <v>0</v>
      </c>
      <c r="L126" s="211">
        <v>0</v>
      </c>
      <c r="M126" s="211">
        <v>0</v>
      </c>
      <c r="N126" s="211">
        <v>0</v>
      </c>
    </row>
    <row r="127" spans="1:14" s="211" customFormat="1">
      <c r="A127" s="214" t="s">
        <v>246</v>
      </c>
      <c r="B127" s="211">
        <v>0</v>
      </c>
      <c r="C127" s="211">
        <v>0</v>
      </c>
      <c r="D127" s="211">
        <v>0</v>
      </c>
      <c r="E127" s="211">
        <v>0</v>
      </c>
      <c r="F127" s="211">
        <v>0</v>
      </c>
      <c r="G127" s="211">
        <v>0</v>
      </c>
      <c r="H127" s="211">
        <v>0</v>
      </c>
      <c r="I127" s="211">
        <v>0</v>
      </c>
      <c r="J127" s="211">
        <v>0</v>
      </c>
      <c r="K127" s="211">
        <v>0</v>
      </c>
      <c r="L127" s="211">
        <v>0</v>
      </c>
      <c r="M127" s="211">
        <v>0</v>
      </c>
      <c r="N127" s="211">
        <v>0</v>
      </c>
    </row>
    <row r="128" spans="1:14" s="211" customFormat="1">
      <c r="A128" s="214" t="s">
        <v>247</v>
      </c>
      <c r="B128" s="211">
        <v>0</v>
      </c>
      <c r="C128" s="211">
        <v>0</v>
      </c>
      <c r="D128" s="211">
        <v>0</v>
      </c>
      <c r="E128" s="211">
        <v>0</v>
      </c>
      <c r="F128" s="211">
        <v>0</v>
      </c>
      <c r="G128" s="211">
        <v>0</v>
      </c>
      <c r="H128" s="211">
        <v>0</v>
      </c>
      <c r="I128" s="211">
        <v>0</v>
      </c>
      <c r="J128" s="211">
        <v>0</v>
      </c>
      <c r="K128" s="211">
        <v>0</v>
      </c>
      <c r="L128" s="211">
        <v>0</v>
      </c>
      <c r="M128" s="211">
        <v>0</v>
      </c>
      <c r="N128" s="211">
        <v>0</v>
      </c>
    </row>
    <row r="129" spans="1:14" s="211" customFormat="1">
      <c r="A129" s="214" t="s">
        <v>248</v>
      </c>
      <c r="B129" s="211">
        <v>0</v>
      </c>
      <c r="C129" s="211">
        <v>0</v>
      </c>
      <c r="D129" s="211">
        <v>0</v>
      </c>
      <c r="E129" s="211">
        <v>0</v>
      </c>
      <c r="F129" s="211">
        <v>0</v>
      </c>
      <c r="G129" s="211">
        <v>0</v>
      </c>
      <c r="H129" s="211">
        <v>0</v>
      </c>
      <c r="I129" s="211">
        <v>0</v>
      </c>
      <c r="J129" s="211">
        <v>0</v>
      </c>
      <c r="K129" s="211">
        <v>0</v>
      </c>
      <c r="L129" s="211">
        <v>0</v>
      </c>
      <c r="M129" s="211">
        <v>0</v>
      </c>
      <c r="N129" s="211">
        <v>0</v>
      </c>
    </row>
    <row r="130" spans="1:14" s="211" customFormat="1">
      <c r="A130" s="214" t="s">
        <v>249</v>
      </c>
      <c r="B130" s="211">
        <v>0</v>
      </c>
      <c r="C130" s="211">
        <v>0</v>
      </c>
      <c r="D130" s="211">
        <v>0</v>
      </c>
      <c r="E130" s="211">
        <v>0</v>
      </c>
      <c r="F130" s="211">
        <v>0</v>
      </c>
      <c r="G130" s="211">
        <v>0</v>
      </c>
      <c r="H130" s="211">
        <v>0</v>
      </c>
      <c r="I130" s="211">
        <v>0</v>
      </c>
      <c r="J130" s="211">
        <v>0</v>
      </c>
      <c r="K130" s="211">
        <v>0</v>
      </c>
      <c r="L130" s="211">
        <v>0</v>
      </c>
      <c r="M130" s="211">
        <v>0</v>
      </c>
      <c r="N130" s="211">
        <v>0</v>
      </c>
    </row>
    <row r="131" spans="1:14" s="211" customFormat="1">
      <c r="A131" s="214" t="s">
        <v>250</v>
      </c>
      <c r="B131" s="211">
        <v>0</v>
      </c>
      <c r="C131" s="211">
        <v>0</v>
      </c>
      <c r="D131" s="211">
        <v>0</v>
      </c>
      <c r="E131" s="211">
        <v>0</v>
      </c>
      <c r="F131" s="211">
        <v>0</v>
      </c>
      <c r="G131" s="211">
        <v>0</v>
      </c>
      <c r="H131" s="211">
        <v>0</v>
      </c>
      <c r="I131" s="211">
        <v>0</v>
      </c>
      <c r="J131" s="211">
        <v>0</v>
      </c>
      <c r="K131" s="211">
        <v>0</v>
      </c>
      <c r="L131" s="211">
        <v>0</v>
      </c>
      <c r="M131" s="211">
        <v>0</v>
      </c>
      <c r="N131" s="211">
        <v>0</v>
      </c>
    </row>
    <row r="132" spans="1:14" s="211" customFormat="1">
      <c r="A132" s="214" t="s">
        <v>251</v>
      </c>
      <c r="B132" s="211">
        <v>0</v>
      </c>
      <c r="C132" s="211">
        <v>0</v>
      </c>
      <c r="D132" s="211">
        <v>0</v>
      </c>
      <c r="E132" s="211">
        <v>0</v>
      </c>
      <c r="F132" s="211">
        <v>0</v>
      </c>
      <c r="G132" s="211">
        <v>0</v>
      </c>
      <c r="H132" s="211">
        <v>0</v>
      </c>
      <c r="I132" s="211">
        <v>0</v>
      </c>
      <c r="J132" s="211">
        <v>0</v>
      </c>
      <c r="K132" s="211">
        <v>0</v>
      </c>
      <c r="L132" s="211">
        <v>0</v>
      </c>
      <c r="M132" s="211">
        <v>0</v>
      </c>
      <c r="N132" s="211">
        <v>0</v>
      </c>
    </row>
    <row r="133" spans="1:14" s="216" customFormat="1">
      <c r="A133" s="215" t="s">
        <v>252</v>
      </c>
      <c r="B133" s="216">
        <v>0</v>
      </c>
      <c r="C133" s="216">
        <v>0</v>
      </c>
      <c r="D133" s="216">
        <v>0</v>
      </c>
      <c r="E133" s="216">
        <v>0</v>
      </c>
      <c r="F133" s="216">
        <v>0</v>
      </c>
      <c r="G133" s="216">
        <v>0</v>
      </c>
      <c r="H133" s="216">
        <v>0</v>
      </c>
      <c r="I133" s="216">
        <v>0</v>
      </c>
      <c r="J133" s="216">
        <v>0</v>
      </c>
      <c r="K133" s="216">
        <v>0</v>
      </c>
      <c r="L133" s="216">
        <v>0</v>
      </c>
      <c r="M133" s="216">
        <v>0</v>
      </c>
      <c r="N133" s="216">
        <v>0</v>
      </c>
    </row>
    <row r="134" spans="1:14" s="211" customFormat="1">
      <c r="A134" s="214" t="s">
        <v>253</v>
      </c>
      <c r="B134" s="211">
        <v>0</v>
      </c>
      <c r="C134" s="211">
        <v>0</v>
      </c>
      <c r="D134" s="211">
        <v>0</v>
      </c>
      <c r="E134" s="211">
        <v>0</v>
      </c>
      <c r="F134" s="211">
        <v>0</v>
      </c>
      <c r="G134" s="211">
        <v>0</v>
      </c>
      <c r="H134" s="211">
        <v>0</v>
      </c>
      <c r="I134" s="211">
        <v>0</v>
      </c>
      <c r="J134" s="211">
        <v>0</v>
      </c>
      <c r="K134" s="211">
        <v>0</v>
      </c>
      <c r="L134" s="211">
        <v>0</v>
      </c>
      <c r="M134" s="211">
        <v>0</v>
      </c>
      <c r="N134" s="211">
        <v>0</v>
      </c>
    </row>
    <row r="135" spans="1:14" s="211" customFormat="1">
      <c r="A135" s="214" t="s">
        <v>254</v>
      </c>
    </row>
    <row r="136" spans="1:14" s="216" customFormat="1">
      <c r="A136" s="217" t="s">
        <v>255</v>
      </c>
      <c r="B136" s="216">
        <v>0</v>
      </c>
      <c r="C136" s="216">
        <v>0</v>
      </c>
      <c r="D136" s="216">
        <v>0</v>
      </c>
      <c r="E136" s="216">
        <v>0</v>
      </c>
      <c r="F136" s="216">
        <v>0</v>
      </c>
      <c r="G136" s="216">
        <v>0</v>
      </c>
      <c r="H136" s="216">
        <v>0</v>
      </c>
      <c r="I136" s="216">
        <v>0</v>
      </c>
      <c r="J136" s="216">
        <v>0</v>
      </c>
      <c r="K136" s="216">
        <v>0</v>
      </c>
      <c r="L136" s="216">
        <v>0</v>
      </c>
      <c r="M136" s="216">
        <v>0</v>
      </c>
      <c r="N136" s="216">
        <v>0</v>
      </c>
    </row>
    <row r="137" spans="1:14" s="211" customFormat="1">
      <c r="A137" s="218" t="s">
        <v>256</v>
      </c>
      <c r="B137" s="211">
        <v>0</v>
      </c>
      <c r="C137" s="211">
        <v>0</v>
      </c>
      <c r="D137" s="211">
        <v>0</v>
      </c>
      <c r="E137" s="211">
        <v>0</v>
      </c>
      <c r="F137" s="211">
        <v>0</v>
      </c>
      <c r="G137" s="211">
        <v>0</v>
      </c>
      <c r="H137" s="211">
        <v>0</v>
      </c>
      <c r="I137" s="211">
        <v>0</v>
      </c>
      <c r="J137" s="211">
        <v>0</v>
      </c>
      <c r="K137" s="211">
        <v>0</v>
      </c>
      <c r="L137" s="211">
        <v>0</v>
      </c>
      <c r="M137" s="211">
        <v>0</v>
      </c>
      <c r="N137" s="211">
        <v>0</v>
      </c>
    </row>
    <row r="138" spans="1:14" s="216" customFormat="1">
      <c r="A138" s="217" t="s">
        <v>257</v>
      </c>
      <c r="B138" s="216">
        <v>0</v>
      </c>
      <c r="C138" s="216">
        <v>0</v>
      </c>
      <c r="D138" s="216">
        <v>0</v>
      </c>
      <c r="E138" s="216">
        <v>0</v>
      </c>
      <c r="F138" s="216">
        <v>0</v>
      </c>
      <c r="G138" s="216">
        <v>0</v>
      </c>
      <c r="H138" s="216">
        <v>0</v>
      </c>
      <c r="I138" s="216">
        <v>0</v>
      </c>
      <c r="J138" s="216">
        <v>0</v>
      </c>
      <c r="K138" s="216">
        <v>0</v>
      </c>
      <c r="L138" s="216">
        <v>0</v>
      </c>
      <c r="M138" s="216">
        <v>0</v>
      </c>
      <c r="N138" s="216">
        <v>0</v>
      </c>
    </row>
    <row r="139" spans="1:14" s="211" customFormat="1">
      <c r="A139" s="218" t="s">
        <v>258</v>
      </c>
      <c r="B139" s="211">
        <v>0</v>
      </c>
      <c r="C139" s="211">
        <v>0</v>
      </c>
      <c r="D139" s="211">
        <v>0</v>
      </c>
      <c r="E139" s="211">
        <v>0</v>
      </c>
      <c r="F139" s="211">
        <v>0</v>
      </c>
      <c r="G139" s="211">
        <v>0</v>
      </c>
      <c r="H139" s="211">
        <v>0</v>
      </c>
      <c r="I139" s="211">
        <v>0</v>
      </c>
      <c r="J139" s="211">
        <v>0</v>
      </c>
      <c r="K139" s="211">
        <v>0</v>
      </c>
      <c r="L139" s="211">
        <v>0</v>
      </c>
      <c r="M139" s="211">
        <v>0</v>
      </c>
      <c r="N139" s="211">
        <v>0</v>
      </c>
    </row>
    <row r="140" spans="1:14" s="211" customFormat="1">
      <c r="A140" s="214" t="s">
        <v>259</v>
      </c>
    </row>
    <row r="141" spans="1:14" s="216" customFormat="1">
      <c r="A141" s="215" t="s">
        <v>260</v>
      </c>
      <c r="B141" s="216">
        <v>2.47597766082246E-2</v>
      </c>
      <c r="C141" s="216">
        <v>2.6225575105364999E-2</v>
      </c>
      <c r="D141" s="216">
        <v>2.6146193044876701E-2</v>
      </c>
      <c r="E141" s="216">
        <v>2.5720528788740399E-2</v>
      </c>
      <c r="F141" s="216">
        <v>2.5134078080806199E-2</v>
      </c>
      <c r="G141" s="216">
        <v>2.52878332109788E-2</v>
      </c>
      <c r="H141" s="216">
        <v>2.5432100726709199E-2</v>
      </c>
      <c r="I141" s="216">
        <v>2.5414560956996301E-2</v>
      </c>
      <c r="J141" s="216">
        <v>2.4871889032909201E-2</v>
      </c>
      <c r="K141" s="216">
        <v>2.5708873796713001E-2</v>
      </c>
      <c r="L141" s="216">
        <v>2.5357165509833999E-2</v>
      </c>
      <c r="M141" s="216">
        <v>2.5125658432954601E-2</v>
      </c>
      <c r="N141" s="216">
        <v>2.5432019441259002E-2</v>
      </c>
    </row>
    <row r="142" spans="1:14" s="266" customFormat="1">
      <c r="A142" s="265" t="s">
        <v>261</v>
      </c>
      <c r="B142" s="266">
        <v>267279983</v>
      </c>
      <c r="C142" s="266">
        <v>266885962</v>
      </c>
      <c r="D142" s="266">
        <v>267898619</v>
      </c>
      <c r="E142" s="266">
        <v>269037961</v>
      </c>
      <c r="F142" s="266">
        <v>270946272</v>
      </c>
      <c r="G142" s="266">
        <v>272468128</v>
      </c>
      <c r="H142" s="266">
        <v>273810811</v>
      </c>
      <c r="I142" s="266">
        <v>274418708</v>
      </c>
      <c r="J142" s="266">
        <v>274310704</v>
      </c>
      <c r="K142" s="266">
        <v>273586264</v>
      </c>
      <c r="L142" s="266">
        <v>272316585</v>
      </c>
      <c r="M142" s="266">
        <v>272388545</v>
      </c>
      <c r="N142" s="266">
        <v>3255348542</v>
      </c>
    </row>
    <row r="143" spans="1:14" s="211" customFormat="1">
      <c r="A143" s="214" t="s">
        <v>262</v>
      </c>
    </row>
    <row r="144" spans="1:14" s="216" customFormat="1">
      <c r="A144" s="215" t="s">
        <v>263</v>
      </c>
      <c r="B144" s="216">
        <v>2.5000000000000001E-2</v>
      </c>
      <c r="C144" s="216">
        <v>2.5000000000000001E-2</v>
      </c>
      <c r="D144" s="216">
        <v>2.5000000000000001E-2</v>
      </c>
      <c r="E144" s="216">
        <v>2.5000000000000001E-2</v>
      </c>
      <c r="F144" s="216">
        <v>2.5000000000000001E-2</v>
      </c>
      <c r="G144" s="216">
        <v>2.5000000000000001E-2</v>
      </c>
      <c r="H144" s="216">
        <v>2.5000000000000001E-2</v>
      </c>
      <c r="I144" s="216">
        <v>2.5000000000000001E-2</v>
      </c>
      <c r="J144" s="216">
        <v>2.5000000000000001E-2</v>
      </c>
      <c r="K144" s="216">
        <v>2.5000000000000001E-2</v>
      </c>
      <c r="L144" s="216">
        <v>2.5000000000000001E-2</v>
      </c>
      <c r="M144" s="216">
        <v>2.5000000000000001E-2</v>
      </c>
      <c r="N144" s="216">
        <v>0.3</v>
      </c>
    </row>
    <row r="145" spans="1:14" s="220" customFormat="1">
      <c r="A145" s="219" t="s">
        <v>264</v>
      </c>
      <c r="B145" s="220">
        <v>7.2000000000000005E-4</v>
      </c>
      <c r="C145" s="220">
        <v>7.2000000000000005E-4</v>
      </c>
      <c r="D145" s="220">
        <v>7.2000000000000005E-4</v>
      </c>
      <c r="E145" s="220">
        <v>7.2000000000000005E-4</v>
      </c>
      <c r="F145" s="220">
        <v>7.2000000000000005E-4</v>
      </c>
      <c r="G145" s="220">
        <v>7.2000000000000005E-4</v>
      </c>
      <c r="H145" s="220">
        <v>7.2000000000000005E-4</v>
      </c>
      <c r="I145" s="220">
        <v>7.2000000000000005E-4</v>
      </c>
      <c r="J145" s="220">
        <v>7.2000000000000005E-4</v>
      </c>
      <c r="K145" s="220">
        <v>7.2000000000000005E-4</v>
      </c>
      <c r="L145" s="220">
        <v>7.2000000000000005E-4</v>
      </c>
      <c r="M145" s="220">
        <v>7.2000000000000005E-4</v>
      </c>
      <c r="N145" s="220">
        <v>8.6400000000000001E-3</v>
      </c>
    </row>
    <row r="146" spans="1:14" s="211" customFormat="1">
      <c r="A146" s="214" t="s">
        <v>265</v>
      </c>
    </row>
    <row r="147" spans="1:14" s="211" customFormat="1">
      <c r="A147" s="214" t="s">
        <v>266</v>
      </c>
    </row>
    <row r="148" spans="1:14" s="211" customFormat="1">
      <c r="A148" s="214" t="s">
        <v>267</v>
      </c>
    </row>
    <row r="149" spans="1:14" s="222" customFormat="1">
      <c r="A149" s="221" t="s">
        <v>268</v>
      </c>
      <c r="B149" s="222">
        <v>2.47597766082246E-2</v>
      </c>
      <c r="C149" s="222">
        <v>2.6225575105364999E-2</v>
      </c>
      <c r="D149" s="222">
        <v>2.6146193044876701E-2</v>
      </c>
      <c r="E149" s="222">
        <v>2.5720528788740399E-2</v>
      </c>
      <c r="F149" s="222">
        <v>2.5134078080806199E-2</v>
      </c>
      <c r="G149" s="222">
        <v>2.52878332109788E-2</v>
      </c>
      <c r="H149" s="222">
        <v>2.5432100726709199E-2</v>
      </c>
      <c r="I149" s="222">
        <v>2.5414560956996301E-2</v>
      </c>
      <c r="J149" s="222">
        <v>2.4871889032909201E-2</v>
      </c>
      <c r="K149" s="222">
        <v>2.5708873796713001E-2</v>
      </c>
      <c r="L149" s="222">
        <v>2.5357165509833999E-2</v>
      </c>
      <c r="M149" s="222">
        <v>2.5125658432954601E-2</v>
      </c>
      <c r="N149" s="222">
        <v>2.5432019441259002E-2</v>
      </c>
    </row>
    <row r="150" spans="1:14" s="222" customFormat="1">
      <c r="A150" s="221" t="s">
        <v>269</v>
      </c>
      <c r="B150" s="222">
        <v>0</v>
      </c>
      <c r="C150" s="222">
        <v>0</v>
      </c>
      <c r="D150" s="222">
        <v>0</v>
      </c>
      <c r="E150" s="222">
        <v>0</v>
      </c>
      <c r="F150" s="222">
        <v>0</v>
      </c>
      <c r="G150" s="222">
        <v>0</v>
      </c>
      <c r="H150" s="222">
        <v>0</v>
      </c>
      <c r="I150" s="222">
        <v>0</v>
      </c>
      <c r="J150" s="222">
        <v>0</v>
      </c>
      <c r="K150" s="222">
        <v>0</v>
      </c>
      <c r="L150" s="222">
        <v>0</v>
      </c>
      <c r="M150" s="222">
        <v>0</v>
      </c>
      <c r="N150" s="222">
        <v>0</v>
      </c>
    </row>
    <row r="151" spans="1:14" s="222" customFormat="1">
      <c r="A151" s="223" t="s">
        <v>270</v>
      </c>
      <c r="B151" s="222">
        <v>0</v>
      </c>
      <c r="C151" s="222">
        <v>0</v>
      </c>
      <c r="D151" s="222">
        <v>0</v>
      </c>
      <c r="E151" s="222">
        <v>0</v>
      </c>
      <c r="F151" s="222">
        <v>0</v>
      </c>
      <c r="G151" s="222">
        <v>0</v>
      </c>
      <c r="H151" s="222">
        <v>0</v>
      </c>
      <c r="I151" s="222">
        <v>0</v>
      </c>
      <c r="J151" s="222">
        <v>0</v>
      </c>
      <c r="K151" s="222">
        <v>0</v>
      </c>
      <c r="L151" s="222">
        <v>0</v>
      </c>
      <c r="M151" s="222">
        <v>0</v>
      </c>
      <c r="N151" s="222">
        <v>0</v>
      </c>
    </row>
    <row r="152" spans="1:14" s="222" customFormat="1">
      <c r="A152" s="221" t="s">
        <v>271</v>
      </c>
      <c r="B152" s="222">
        <v>2.66044917484255E-2</v>
      </c>
      <c r="C152" s="222">
        <v>2.66044917484255E-2</v>
      </c>
      <c r="D152" s="222">
        <v>2.66044917484255E-2</v>
      </c>
      <c r="E152" s="222">
        <v>2.66044917484255E-2</v>
      </c>
      <c r="F152" s="222">
        <v>2.66044917484255E-2</v>
      </c>
      <c r="G152" s="222">
        <v>2.66044917484255E-2</v>
      </c>
      <c r="H152" s="222">
        <v>2.66044917484255E-2</v>
      </c>
      <c r="I152" s="222">
        <v>2.66044917484255E-2</v>
      </c>
      <c r="J152" s="222">
        <v>2.66044917484255E-2</v>
      </c>
      <c r="K152" s="222">
        <v>2.66044917484255E-2</v>
      </c>
      <c r="L152" s="222">
        <v>2.66044917484255E-2</v>
      </c>
      <c r="M152" s="222">
        <v>2.66044917484255E-2</v>
      </c>
      <c r="N152" s="222">
        <v>2.66044917484255E-2</v>
      </c>
    </row>
    <row r="153" spans="1:14" s="222" customFormat="1">
      <c r="A153" s="221" t="s">
        <v>272</v>
      </c>
      <c r="B153" s="222">
        <v>1.67452184216761E-3</v>
      </c>
      <c r="C153" s="222">
        <v>1.67452184216761E-3</v>
      </c>
      <c r="D153" s="222">
        <v>1.67452184216761E-3</v>
      </c>
      <c r="E153" s="222">
        <v>1.67452184216761E-3</v>
      </c>
      <c r="F153" s="222">
        <v>1.67452184216761E-3</v>
      </c>
      <c r="G153" s="222">
        <v>1.67452184216761E-3</v>
      </c>
      <c r="H153" s="222">
        <v>1.67452184216761E-3</v>
      </c>
      <c r="I153" s="222">
        <v>1.67452184216761E-3</v>
      </c>
      <c r="J153" s="222">
        <v>1.67452184216761E-3</v>
      </c>
      <c r="K153" s="222">
        <v>1.67452184216761E-3</v>
      </c>
      <c r="L153" s="222">
        <v>1.67452184216761E-3</v>
      </c>
      <c r="M153" s="222">
        <v>1.67452184216761E-3</v>
      </c>
      <c r="N153" s="222">
        <v>1.67452184216761E-3</v>
      </c>
    </row>
    <row r="154" spans="1:14" s="222" customFormat="1">
      <c r="A154" s="221" t="s">
        <v>273</v>
      </c>
      <c r="B154" s="222">
        <v>1.9273494176261299E-3</v>
      </c>
      <c r="C154" s="222">
        <v>1.9273494176261299E-3</v>
      </c>
      <c r="D154" s="222">
        <v>1.9273494176261299E-3</v>
      </c>
      <c r="E154" s="222">
        <v>1.9273494176261299E-3</v>
      </c>
      <c r="F154" s="222">
        <v>1.9273494176261299E-3</v>
      </c>
      <c r="G154" s="222">
        <v>1.9273494176261299E-3</v>
      </c>
      <c r="H154" s="222">
        <v>1.9273494176261299E-3</v>
      </c>
      <c r="I154" s="222">
        <v>1.9273494176261299E-3</v>
      </c>
      <c r="J154" s="222">
        <v>1.9273494176261299E-3</v>
      </c>
      <c r="K154" s="222">
        <v>1.9273494176261299E-3</v>
      </c>
      <c r="L154" s="222">
        <v>1.9273494176261299E-3</v>
      </c>
      <c r="M154" s="222">
        <v>1.9273494176261299E-3</v>
      </c>
      <c r="N154" s="222">
        <v>1.9273494176261299E-3</v>
      </c>
    </row>
    <row r="155" spans="1:14" s="222" customFormat="1">
      <c r="A155" s="221" t="s">
        <v>274</v>
      </c>
      <c r="B155" s="222">
        <v>2.94896595452065E-3</v>
      </c>
      <c r="C155" s="222">
        <v>2.94896595452065E-3</v>
      </c>
      <c r="D155" s="222">
        <v>2.94896595452065E-3</v>
      </c>
      <c r="E155" s="222">
        <v>2.94896595452065E-3</v>
      </c>
      <c r="F155" s="222">
        <v>2.94896595452065E-3</v>
      </c>
      <c r="G155" s="222">
        <v>2.94896595452065E-3</v>
      </c>
      <c r="H155" s="222">
        <v>2.94896595452065E-3</v>
      </c>
      <c r="I155" s="222">
        <v>2.94896595452065E-3</v>
      </c>
      <c r="J155" s="222">
        <v>2.94896595452065E-3</v>
      </c>
      <c r="K155" s="222">
        <v>2.94896595452065E-3</v>
      </c>
      <c r="L155" s="222">
        <v>2.94896595452065E-3</v>
      </c>
      <c r="M155" s="222">
        <v>2.94896595452065E-3</v>
      </c>
      <c r="N155" s="222">
        <v>2.94896595452065E-3</v>
      </c>
    </row>
    <row r="156" spans="1:14" s="222" customFormat="1">
      <c r="A156" s="221" t="s">
        <v>275</v>
      </c>
      <c r="B156" s="222">
        <v>0</v>
      </c>
      <c r="C156" s="222">
        <v>0</v>
      </c>
      <c r="D156" s="222">
        <v>0</v>
      </c>
      <c r="E156" s="222">
        <v>0</v>
      </c>
      <c r="F156" s="222">
        <v>0</v>
      </c>
      <c r="G156" s="222">
        <v>0</v>
      </c>
      <c r="H156" s="222">
        <v>0</v>
      </c>
      <c r="I156" s="222">
        <v>0</v>
      </c>
      <c r="J156" s="222">
        <v>0</v>
      </c>
      <c r="K156" s="222">
        <v>0</v>
      </c>
      <c r="L156" s="222">
        <v>0</v>
      </c>
      <c r="M156" s="222">
        <v>0</v>
      </c>
      <c r="N156" s="222">
        <v>0</v>
      </c>
    </row>
    <row r="157" spans="1:14" s="222" customFormat="1">
      <c r="A157" s="221" t="s">
        <v>276</v>
      </c>
      <c r="B157" s="222">
        <v>0</v>
      </c>
      <c r="C157" s="222">
        <v>0</v>
      </c>
      <c r="D157" s="222">
        <v>0</v>
      </c>
      <c r="E157" s="222">
        <v>0</v>
      </c>
      <c r="F157" s="222">
        <v>0</v>
      </c>
      <c r="G157" s="222">
        <v>0</v>
      </c>
      <c r="H157" s="222">
        <v>0</v>
      </c>
      <c r="I157" s="222">
        <v>0</v>
      </c>
      <c r="J157" s="222">
        <v>0</v>
      </c>
      <c r="K157" s="222">
        <v>0</v>
      </c>
      <c r="L157" s="222">
        <v>0</v>
      </c>
      <c r="M157" s="222">
        <v>0</v>
      </c>
      <c r="N157" s="222">
        <v>0</v>
      </c>
    </row>
    <row r="158" spans="1:14" s="222" customFormat="1">
      <c r="A158" s="221" t="s">
        <v>277</v>
      </c>
      <c r="B158" s="222">
        <v>1.08390209967711E-3</v>
      </c>
      <c r="C158" s="222">
        <v>1.08390209967711E-3</v>
      </c>
      <c r="D158" s="222">
        <v>1.08390209967711E-3</v>
      </c>
      <c r="E158" s="222">
        <v>1.08390209967711E-3</v>
      </c>
      <c r="F158" s="222">
        <v>1.08390209967711E-3</v>
      </c>
      <c r="G158" s="222">
        <v>1.08390209967711E-3</v>
      </c>
      <c r="H158" s="222">
        <v>1.08390209967711E-3</v>
      </c>
      <c r="I158" s="222">
        <v>1.08390209967711E-3</v>
      </c>
      <c r="J158" s="222">
        <v>1.08390209967711E-3</v>
      </c>
      <c r="K158" s="222">
        <v>1.08390209967711E-3</v>
      </c>
      <c r="L158" s="222">
        <v>1.08390209967711E-3</v>
      </c>
      <c r="M158" s="222">
        <v>1.08390209967711E-3</v>
      </c>
      <c r="N158" s="222">
        <v>1.08390209967711E-3</v>
      </c>
    </row>
    <row r="159" spans="1:14" s="222" customFormat="1">
      <c r="A159" s="221" t="s">
        <v>278</v>
      </c>
      <c r="B159" s="222">
        <v>4.6843225565500003E-2</v>
      </c>
      <c r="C159" s="222">
        <v>4.6485276825603897E-2</v>
      </c>
      <c r="D159" s="222">
        <v>4.5862302073858302E-2</v>
      </c>
      <c r="E159" s="222">
        <v>4.62739169662785E-2</v>
      </c>
      <c r="F159" s="222">
        <v>4.6392175386184002E-2</v>
      </c>
      <c r="G159" s="222">
        <v>4.6236304838288902E-2</v>
      </c>
      <c r="H159" s="222">
        <v>4.4811833424068102E-2</v>
      </c>
      <c r="I159" s="222">
        <v>4.4921846122383299E-2</v>
      </c>
      <c r="J159" s="222">
        <v>4.4964916759221797E-2</v>
      </c>
      <c r="K159" s="222">
        <v>4.77533978997269E-2</v>
      </c>
      <c r="L159" s="222">
        <v>4.7474560261931503E-2</v>
      </c>
      <c r="M159" s="222">
        <v>4.7283905060525801E-2</v>
      </c>
      <c r="N159" s="222">
        <v>4.6275305098630898E-2</v>
      </c>
    </row>
    <row r="160" spans="1:14" s="222" customFormat="1">
      <c r="A160" s="221" t="s">
        <v>279</v>
      </c>
      <c r="B160" s="222">
        <v>2.5000000000000001E-2</v>
      </c>
      <c r="C160" s="222">
        <v>2.5000000000000001E-2</v>
      </c>
      <c r="D160" s="222">
        <v>2.5000000000000001E-2</v>
      </c>
      <c r="E160" s="222">
        <v>2.5000000000000001E-2</v>
      </c>
      <c r="F160" s="222">
        <v>2.5000000000000001E-2</v>
      </c>
      <c r="G160" s="222">
        <v>2.5000000000000001E-2</v>
      </c>
      <c r="H160" s="222">
        <v>2.5000000000000001E-2</v>
      </c>
      <c r="I160" s="222">
        <v>2.5000000000000001E-2</v>
      </c>
      <c r="J160" s="222">
        <v>2.5000000000000001E-2</v>
      </c>
      <c r="K160" s="222">
        <v>2.5000000000000001E-2</v>
      </c>
      <c r="L160" s="222">
        <v>2.5000000000000001E-2</v>
      </c>
      <c r="M160" s="222">
        <v>2.5000000000000001E-2</v>
      </c>
      <c r="N160" s="222">
        <v>2.4999999999999901E-2</v>
      </c>
    </row>
    <row r="161" spans="1:14" s="222" customFormat="1">
      <c r="A161" s="221" t="s">
        <v>280</v>
      </c>
      <c r="B161" s="222">
        <v>0</v>
      </c>
      <c r="C161" s="222">
        <v>0</v>
      </c>
      <c r="D161" s="222">
        <v>0</v>
      </c>
      <c r="E161" s="222">
        <v>0</v>
      </c>
      <c r="F161" s="222">
        <v>0</v>
      </c>
      <c r="G161" s="222">
        <v>0</v>
      </c>
      <c r="H161" s="222">
        <v>0</v>
      </c>
      <c r="I161" s="222">
        <v>0</v>
      </c>
      <c r="J161" s="222">
        <v>0</v>
      </c>
      <c r="K161" s="222">
        <v>0</v>
      </c>
      <c r="L161" s="222">
        <v>0</v>
      </c>
      <c r="M161" s="222">
        <v>0</v>
      </c>
      <c r="N161" s="222">
        <v>0</v>
      </c>
    </row>
    <row r="162" spans="1:14" s="211" customFormat="1">
      <c r="A162" s="214" t="s">
        <v>281</v>
      </c>
    </row>
    <row r="163" spans="1:14" s="211" customFormat="1">
      <c r="A163" s="214" t="s">
        <v>282</v>
      </c>
    </row>
    <row r="164" spans="1:14" s="211" customFormat="1">
      <c r="A164" s="214" t="s">
        <v>283</v>
      </c>
      <c r="B164" s="211">
        <v>6617792.6709300801</v>
      </c>
      <c r="C164" s="211">
        <v>6999237.8409986002</v>
      </c>
      <c r="D164" s="211">
        <v>7004529.0088298796</v>
      </c>
      <c r="E164" s="211">
        <v>6919798.62116451</v>
      </c>
      <c r="F164" s="211">
        <v>6809984.7561513605</v>
      </c>
      <c r="G164" s="211">
        <v>6890128.5761716301</v>
      </c>
      <c r="H164" s="211">
        <v>6963584.1254139496</v>
      </c>
      <c r="I164" s="211">
        <v>6974230.9822061704</v>
      </c>
      <c r="J164" s="211">
        <v>6822625.3904272104</v>
      </c>
      <c r="K164" s="211">
        <v>7033594.7336902199</v>
      </c>
      <c r="L164" s="211">
        <v>6905176.7169177802</v>
      </c>
      <c r="M164" s="211">
        <v>6843941.5427195001</v>
      </c>
      <c r="N164" s="211">
        <v>82784624.965620905</v>
      </c>
    </row>
    <row r="165" spans="1:14" s="211" customFormat="1">
      <c r="A165" s="214" t="s">
        <v>284</v>
      </c>
      <c r="B165" s="211">
        <v>0</v>
      </c>
      <c r="C165" s="211">
        <v>0</v>
      </c>
      <c r="D165" s="211">
        <v>0</v>
      </c>
      <c r="E165" s="211">
        <v>0</v>
      </c>
      <c r="F165" s="211">
        <v>0</v>
      </c>
      <c r="G165" s="211">
        <v>0</v>
      </c>
      <c r="H165" s="211">
        <v>0</v>
      </c>
      <c r="I165" s="211">
        <v>0</v>
      </c>
      <c r="J165" s="211">
        <v>0</v>
      </c>
      <c r="K165" s="211">
        <v>0</v>
      </c>
      <c r="L165" s="211">
        <v>0</v>
      </c>
      <c r="M165" s="211">
        <v>0</v>
      </c>
      <c r="N165" s="211">
        <v>0</v>
      </c>
    </row>
    <row r="166" spans="1:14" s="211" customFormat="1">
      <c r="A166" s="214" t="s">
        <v>285</v>
      </c>
      <c r="B166" s="211">
        <v>0</v>
      </c>
      <c r="C166" s="211">
        <v>0</v>
      </c>
      <c r="D166" s="211">
        <v>0</v>
      </c>
      <c r="E166" s="211">
        <v>0</v>
      </c>
      <c r="F166" s="211">
        <v>0</v>
      </c>
      <c r="G166" s="211">
        <v>0</v>
      </c>
      <c r="H166" s="211">
        <v>0</v>
      </c>
      <c r="I166" s="211">
        <v>0</v>
      </c>
      <c r="J166" s="211">
        <v>0</v>
      </c>
      <c r="K166" s="211">
        <v>0</v>
      </c>
      <c r="L166" s="211">
        <v>0</v>
      </c>
      <c r="M166" s="211">
        <v>0</v>
      </c>
      <c r="N166" s="211">
        <v>0</v>
      </c>
    </row>
    <row r="167" spans="1:14" s="266" customFormat="1">
      <c r="A167" s="265" t="s">
        <v>286</v>
      </c>
      <c r="B167" s="266">
        <v>0</v>
      </c>
      <c r="C167" s="266">
        <v>0</v>
      </c>
      <c r="D167" s="266">
        <v>0</v>
      </c>
      <c r="E167" s="266">
        <v>0</v>
      </c>
      <c r="F167" s="266">
        <v>0</v>
      </c>
      <c r="G167" s="266">
        <v>0</v>
      </c>
      <c r="H167" s="266">
        <v>0</v>
      </c>
      <c r="I167" s="266">
        <v>0</v>
      </c>
      <c r="J167" s="266">
        <v>0</v>
      </c>
      <c r="K167" s="266">
        <v>0</v>
      </c>
      <c r="L167" s="266">
        <v>0</v>
      </c>
      <c r="M167" s="266">
        <v>0</v>
      </c>
      <c r="N167" s="266">
        <v>0</v>
      </c>
    </row>
    <row r="168" spans="1:14" s="266" customFormat="1">
      <c r="A168" s="268" t="s">
        <v>287</v>
      </c>
      <c r="B168" s="266">
        <v>0</v>
      </c>
      <c r="C168" s="266">
        <v>0</v>
      </c>
      <c r="D168" s="266">
        <v>0</v>
      </c>
      <c r="E168" s="266">
        <v>0</v>
      </c>
      <c r="F168" s="266">
        <v>0</v>
      </c>
      <c r="G168" s="266">
        <v>0</v>
      </c>
      <c r="H168" s="266">
        <v>0</v>
      </c>
      <c r="I168" s="266">
        <v>0</v>
      </c>
      <c r="J168" s="266">
        <v>0</v>
      </c>
      <c r="K168" s="266">
        <v>0</v>
      </c>
      <c r="L168" s="266">
        <v>0</v>
      </c>
      <c r="M168" s="266">
        <v>0</v>
      </c>
      <c r="N168" s="266">
        <v>0</v>
      </c>
    </row>
    <row r="169" spans="1:14" s="266" customFormat="1">
      <c r="A169" s="265" t="s">
        <v>288</v>
      </c>
      <c r="B169" s="266">
        <v>6617792.6709300801</v>
      </c>
      <c r="C169" s="266">
        <v>6999237.8409986002</v>
      </c>
      <c r="D169" s="266">
        <v>7004529.0088298796</v>
      </c>
      <c r="E169" s="266">
        <v>6919798.62116451</v>
      </c>
      <c r="F169" s="266">
        <v>6809984.7561513605</v>
      </c>
      <c r="G169" s="266">
        <v>6890128.5761716301</v>
      </c>
      <c r="H169" s="266">
        <v>6963584.1254139496</v>
      </c>
      <c r="I169" s="266">
        <v>6974230.9822061704</v>
      </c>
      <c r="J169" s="266">
        <v>6822625.3904272104</v>
      </c>
      <c r="K169" s="266">
        <v>7033594.7336902199</v>
      </c>
      <c r="L169" s="266">
        <v>6905176.7169177802</v>
      </c>
      <c r="M169" s="266">
        <v>6843941.5427195001</v>
      </c>
      <c r="N169" s="266">
        <v>82784624.965620905</v>
      </c>
    </row>
    <row r="170" spans="1:14" s="266" customFormat="1">
      <c r="A170" s="265" t="s">
        <v>289</v>
      </c>
      <c r="B170" s="266">
        <v>7110848.1022428097</v>
      </c>
      <c r="C170" s="266">
        <v>7100365.37379961</v>
      </c>
      <c r="D170" s="266">
        <v>7127306.5986000896</v>
      </c>
      <c r="E170" s="266">
        <v>7157618.2134377202</v>
      </c>
      <c r="F170" s="266">
        <v>7208387.85769065</v>
      </c>
      <c r="G170" s="266">
        <v>7248876.0630849497</v>
      </c>
      <c r="H170" s="266">
        <v>7284597.4618792003</v>
      </c>
      <c r="I170" s="266">
        <v>7300770.2525995905</v>
      </c>
      <c r="J170" s="266">
        <v>7297896.8610727899</v>
      </c>
      <c r="K170" s="266">
        <v>7278623.5030705603</v>
      </c>
      <c r="L170" s="266">
        <v>7244844.33859191</v>
      </c>
      <c r="M170" s="266">
        <v>7246758.7978181299</v>
      </c>
      <c r="N170" s="266">
        <v>86606893.423887998</v>
      </c>
    </row>
    <row r="171" spans="1:14" s="266" customFormat="1">
      <c r="A171" s="265" t="s">
        <v>290</v>
      </c>
      <c r="B171" s="266">
        <v>0</v>
      </c>
      <c r="C171" s="266">
        <v>0</v>
      </c>
      <c r="D171" s="266">
        <v>0</v>
      </c>
      <c r="E171" s="266">
        <v>0</v>
      </c>
      <c r="F171" s="266">
        <v>0</v>
      </c>
      <c r="G171" s="266">
        <v>0</v>
      </c>
      <c r="H171" s="266">
        <v>0</v>
      </c>
      <c r="I171" s="266">
        <v>0</v>
      </c>
      <c r="J171" s="266">
        <v>0</v>
      </c>
      <c r="K171" s="266">
        <v>0</v>
      </c>
      <c r="L171" s="266">
        <v>0</v>
      </c>
      <c r="M171" s="266">
        <v>0</v>
      </c>
      <c r="N171" s="266">
        <v>0</v>
      </c>
    </row>
    <row r="172" spans="1:14" s="266" customFormat="1">
      <c r="A172" s="265" t="s">
        <v>291</v>
      </c>
      <c r="B172" s="266">
        <v>447566.16950768902</v>
      </c>
      <c r="C172" s="266">
        <v>446906.37273691699</v>
      </c>
      <c r="D172" s="266">
        <v>448602.08900204097</v>
      </c>
      <c r="E172" s="266">
        <v>450509.94206674001</v>
      </c>
      <c r="F172" s="266">
        <v>453705.45051788801</v>
      </c>
      <c r="G172" s="266">
        <v>456253.83163052198</v>
      </c>
      <c r="H172" s="266">
        <v>458502.183641129</v>
      </c>
      <c r="I172" s="266">
        <v>459520.120445418</v>
      </c>
      <c r="J172" s="266">
        <v>459339.26538837602</v>
      </c>
      <c r="K172" s="266">
        <v>458126.17478503601</v>
      </c>
      <c r="L172" s="266">
        <v>456000.06956699502</v>
      </c>
      <c r="M172" s="266">
        <v>456120.568158757</v>
      </c>
      <c r="N172" s="266">
        <v>5451152.2374475095</v>
      </c>
    </row>
    <row r="173" spans="1:14" s="266" customFormat="1">
      <c r="A173" s="265" t="s">
        <v>292</v>
      </c>
      <c r="B173" s="266">
        <v>-1493454.3218173301</v>
      </c>
      <c r="C173" s="266">
        <v>-1423916.3960077199</v>
      </c>
      <c r="D173" s="266">
        <v>-1455574.79351301</v>
      </c>
      <c r="E173" s="266">
        <v>-1587315.81716686</v>
      </c>
      <c r="F173" s="266">
        <v>-1811220.68740165</v>
      </c>
      <c r="G173" s="266">
        <v>-1848067.2688491901</v>
      </c>
      <c r="H173" s="266">
        <v>-1913306.06770216</v>
      </c>
      <c r="I173" s="266">
        <v>-1958847.5694897501</v>
      </c>
      <c r="J173" s="266">
        <v>-1991292.68674238</v>
      </c>
      <c r="K173" s="266">
        <v>-1975605.4830137</v>
      </c>
      <c r="L173" s="266">
        <v>-1701250.9088184601</v>
      </c>
      <c r="M173" s="266">
        <v>-1539501.0567201499</v>
      </c>
      <c r="N173" s="266">
        <v>-20699353.057242401</v>
      </c>
    </row>
    <row r="174" spans="1:14" s="266" customFormat="1">
      <c r="A174" s="265" t="s">
        <v>293</v>
      </c>
      <c r="B174" s="266">
        <v>0</v>
      </c>
      <c r="C174" s="266">
        <v>0</v>
      </c>
      <c r="D174" s="266">
        <v>0</v>
      </c>
      <c r="E174" s="266">
        <v>0</v>
      </c>
      <c r="F174" s="266">
        <v>0</v>
      </c>
      <c r="G174" s="266">
        <v>0</v>
      </c>
      <c r="H174" s="266">
        <v>0</v>
      </c>
      <c r="I174" s="266">
        <v>0</v>
      </c>
      <c r="J174" s="266">
        <v>0</v>
      </c>
      <c r="K174" s="266">
        <v>0</v>
      </c>
      <c r="L174" s="266">
        <v>0</v>
      </c>
      <c r="M174" s="266">
        <v>0</v>
      </c>
      <c r="N174" s="266">
        <v>0</v>
      </c>
    </row>
    <row r="175" spans="1:14" s="266" customFormat="1">
      <c r="A175" s="265" t="s">
        <v>294</v>
      </c>
      <c r="B175" s="266">
        <v>0</v>
      </c>
      <c r="C175" s="266">
        <v>0</v>
      </c>
      <c r="D175" s="266">
        <v>0</v>
      </c>
      <c r="E175" s="266">
        <v>0</v>
      </c>
      <c r="F175" s="266">
        <v>0</v>
      </c>
      <c r="G175" s="266">
        <v>0</v>
      </c>
      <c r="H175" s="266">
        <v>0</v>
      </c>
      <c r="I175" s="266">
        <v>0</v>
      </c>
      <c r="J175" s="266">
        <v>0</v>
      </c>
      <c r="K175" s="266">
        <v>0</v>
      </c>
      <c r="L175" s="266">
        <v>0</v>
      </c>
      <c r="M175" s="266">
        <v>0</v>
      </c>
      <c r="N175" s="266">
        <v>0</v>
      </c>
    </row>
    <row r="176" spans="1:14" s="266" customFormat="1">
      <c r="A176" s="265" t="s">
        <v>295</v>
      </c>
      <c r="B176" s="266">
        <v>447566.16950768902</v>
      </c>
      <c r="C176" s="266">
        <v>446906.37273691699</v>
      </c>
      <c r="D176" s="266">
        <v>448602.08900204097</v>
      </c>
      <c r="E176" s="266">
        <v>450509.94206674001</v>
      </c>
      <c r="F176" s="266">
        <v>453705.45051788801</v>
      </c>
      <c r="G176" s="266">
        <v>456253.83163052198</v>
      </c>
      <c r="H176" s="266">
        <v>458502.183641129</v>
      </c>
      <c r="I176" s="266">
        <v>459520.120445418</v>
      </c>
      <c r="J176" s="266">
        <v>459339.26538837602</v>
      </c>
      <c r="K176" s="266">
        <v>458126.17478503601</v>
      </c>
      <c r="L176" s="266">
        <v>456000.06956699502</v>
      </c>
      <c r="M176" s="266">
        <v>456120.568158757</v>
      </c>
      <c r="N176" s="266">
        <v>5451152.2374475095</v>
      </c>
    </row>
    <row r="177" spans="1:14" s="266" customFormat="1">
      <c r="A177" s="265" t="s">
        <v>296</v>
      </c>
      <c r="B177" s="266">
        <v>515141.91957817198</v>
      </c>
      <c r="C177" s="266">
        <v>514382.50343328901</v>
      </c>
      <c r="D177" s="266">
        <v>516334.24731249397</v>
      </c>
      <c r="E177" s="266">
        <v>518530.15745267097</v>
      </c>
      <c r="F177" s="266">
        <v>522208.13954717101</v>
      </c>
      <c r="G177" s="266">
        <v>525141.28782248194</v>
      </c>
      <c r="H177" s="266">
        <v>527729.10712058796</v>
      </c>
      <c r="I177" s="266">
        <v>528900.73704951501</v>
      </c>
      <c r="J177" s="266">
        <v>528692.57560301304</v>
      </c>
      <c r="K177" s="266">
        <v>527296.32659090799</v>
      </c>
      <c r="L177" s="266">
        <v>524849.21150968596</v>
      </c>
      <c r="M177" s="266">
        <v>524987.90357377904</v>
      </c>
      <c r="N177" s="266">
        <v>6274194.1165937698</v>
      </c>
    </row>
    <row r="178" spans="1:14" s="266" customFormat="1">
      <c r="A178" s="265" t="s">
        <v>297</v>
      </c>
      <c r="B178" s="266">
        <v>788199.57019185997</v>
      </c>
      <c r="C178" s="266">
        <v>787037.61567749397</v>
      </c>
      <c r="D178" s="266">
        <v>790023.90669410105</v>
      </c>
      <c r="E178" s="266">
        <v>793383.78746265697</v>
      </c>
      <c r="F178" s="266">
        <v>799011.33163229399</v>
      </c>
      <c r="G178" s="266">
        <v>803499.23316397704</v>
      </c>
      <c r="H178" s="266">
        <v>807458.75961869</v>
      </c>
      <c r="I178" s="266">
        <v>809251.42717554595</v>
      </c>
      <c r="J178" s="266">
        <v>808932.92705659405</v>
      </c>
      <c r="K178" s="266">
        <v>806796.57816050097</v>
      </c>
      <c r="L178" s="266">
        <v>803052.33801633096</v>
      </c>
      <c r="M178" s="266">
        <v>803264.54560641805</v>
      </c>
      <c r="N178" s="266">
        <v>9599912.0204564594</v>
      </c>
    </row>
    <row r="179" spans="1:14" s="266" customFormat="1">
      <c r="A179" s="265" t="s">
        <v>298</v>
      </c>
      <c r="B179" s="266">
        <v>0</v>
      </c>
      <c r="C179" s="266">
        <v>0</v>
      </c>
      <c r="D179" s="266">
        <v>0</v>
      </c>
      <c r="E179" s="266">
        <v>0</v>
      </c>
      <c r="F179" s="266">
        <v>0</v>
      </c>
      <c r="G179" s="266">
        <v>0</v>
      </c>
      <c r="H179" s="266">
        <v>0</v>
      </c>
      <c r="I179" s="266">
        <v>0</v>
      </c>
      <c r="J179" s="266">
        <v>0</v>
      </c>
      <c r="K179" s="266">
        <v>0</v>
      </c>
      <c r="L179" s="266">
        <v>0</v>
      </c>
      <c r="M179" s="266">
        <v>0</v>
      </c>
      <c r="N179" s="266">
        <v>0</v>
      </c>
    </row>
    <row r="180" spans="1:14" s="266" customFormat="1">
      <c r="A180" s="265" t="s">
        <v>299</v>
      </c>
      <c r="B180" s="266">
        <v>289705.33477536199</v>
      </c>
      <c r="C180" s="266">
        <v>289278.25458614499</v>
      </c>
      <c r="D180" s="266">
        <v>290375.87563469802</v>
      </c>
      <c r="E180" s="266">
        <v>291610.81082074798</v>
      </c>
      <c r="F180" s="266">
        <v>293679.23312048498</v>
      </c>
      <c r="G180" s="266">
        <v>295328.77603429102</v>
      </c>
      <c r="H180" s="266">
        <v>296784.112957192</v>
      </c>
      <c r="I180" s="266">
        <v>297443.01379187999</v>
      </c>
      <c r="J180" s="266">
        <v>297325.94802950602</v>
      </c>
      <c r="K180" s="266">
        <v>296540.72599241597</v>
      </c>
      <c r="L180" s="266">
        <v>295164.51825840003</v>
      </c>
      <c r="M180" s="266">
        <v>295242.51585349301</v>
      </c>
      <c r="N180" s="266">
        <v>3528479.1198546202</v>
      </c>
    </row>
    <row r="181" spans="1:14" s="266" customFormat="1">
      <c r="A181" s="265" t="s">
        <v>300</v>
      </c>
      <c r="B181" s="266">
        <v>15769253.767225901</v>
      </c>
      <c r="C181" s="266">
        <v>16137207.961231999</v>
      </c>
      <c r="D181" s="266">
        <v>16177171.7260733</v>
      </c>
      <c r="E181" s="266">
        <v>16131451.532405</v>
      </c>
      <c r="F181" s="266">
        <v>16086976.7686598</v>
      </c>
      <c r="G181" s="266">
        <v>16219227.7679078</v>
      </c>
      <c r="H181" s="266">
        <v>16338655.750630699</v>
      </c>
      <c r="I181" s="266">
        <v>16370116.5332681</v>
      </c>
      <c r="J181" s="266">
        <v>16214812.9675775</v>
      </c>
      <c r="K181" s="266">
        <v>16400978.0422896</v>
      </c>
      <c r="L181" s="266">
        <v>16229087.192861101</v>
      </c>
      <c r="M181" s="266">
        <v>16170315.87373</v>
      </c>
      <c r="N181" s="266">
        <v>194245255.88386101</v>
      </c>
    </row>
    <row r="182" spans="1:14" s="266" customFormat="1">
      <c r="A182" s="265" t="s">
        <v>301</v>
      </c>
    </row>
    <row r="183" spans="1:14" s="266" customFormat="1">
      <c r="A183" s="265" t="s">
        <v>302</v>
      </c>
      <c r="B183" s="266">
        <v>757623.29355669406</v>
      </c>
      <c r="C183" s="266">
        <v>769377.00437970296</v>
      </c>
      <c r="D183" s="266">
        <v>760945.98605318298</v>
      </c>
      <c r="E183" s="266">
        <v>765605.58846775105</v>
      </c>
      <c r="F183" s="266">
        <v>765445.99762577994</v>
      </c>
      <c r="G183" s="266">
        <v>769145.80442936101</v>
      </c>
      <c r="H183" s="266">
        <v>750938.58448252</v>
      </c>
      <c r="I183" s="266">
        <v>754231.64709020802</v>
      </c>
      <c r="J183" s="266">
        <v>747792.52856766398</v>
      </c>
      <c r="K183" s="266">
        <v>803284.54399809404</v>
      </c>
      <c r="L183" s="266">
        <v>790224.38762423105</v>
      </c>
      <c r="M183" s="266">
        <v>784200.69802273496</v>
      </c>
      <c r="N183" s="266">
        <v>9218816.0642979294</v>
      </c>
    </row>
    <row r="184" spans="1:14" s="266" customFormat="1">
      <c r="A184" s="265" t="s">
        <v>303</v>
      </c>
      <c r="B184" s="266">
        <v>404339.84018528101</v>
      </c>
      <c r="C184" s="266">
        <v>413774.563108514</v>
      </c>
      <c r="D184" s="266">
        <v>414799.27502752101</v>
      </c>
      <c r="E184" s="266">
        <v>413626.96236935997</v>
      </c>
      <c r="F184" s="266">
        <v>412486.58381179097</v>
      </c>
      <c r="G184" s="266">
        <v>415877.63507456001</v>
      </c>
      <c r="H184" s="266">
        <v>418939.891041814</v>
      </c>
      <c r="I184" s="266">
        <v>419746.57777610503</v>
      </c>
      <c r="J184" s="266">
        <v>415764.43506608898</v>
      </c>
      <c r="K184" s="266">
        <v>420537.89852024702</v>
      </c>
      <c r="L184" s="266">
        <v>416130.44084259198</v>
      </c>
      <c r="M184" s="266">
        <v>414623.48394179699</v>
      </c>
      <c r="N184" s="266">
        <v>4980647.5867656702</v>
      </c>
    </row>
    <row r="185" spans="1:14" s="266" customFormat="1">
      <c r="A185" s="265" t="s">
        <v>304</v>
      </c>
    </row>
    <row r="186" spans="1:14" s="266" customFormat="1">
      <c r="A186" s="267" t="s">
        <v>305</v>
      </c>
      <c r="B186" s="266">
        <v>16931216.9009679</v>
      </c>
      <c r="C186" s="266">
        <v>17320359.5287202</v>
      </c>
      <c r="D186" s="266">
        <v>17352916.987154</v>
      </c>
      <c r="E186" s="266">
        <v>17310684.0832421</v>
      </c>
      <c r="F186" s="266">
        <v>17264909.350097399</v>
      </c>
      <c r="G186" s="266">
        <v>17404251.207411699</v>
      </c>
      <c r="H186" s="266">
        <v>17508534.226155002</v>
      </c>
      <c r="I186" s="266">
        <v>17544094.758134399</v>
      </c>
      <c r="J186" s="266">
        <v>17378369.9312112</v>
      </c>
      <c r="K186" s="266">
        <v>17624800.484807901</v>
      </c>
      <c r="L186" s="266">
        <v>17435442.021327902</v>
      </c>
      <c r="M186" s="266">
        <v>17369140.055694599</v>
      </c>
      <c r="N186" s="266">
        <v>208444719.53492501</v>
      </c>
    </row>
    <row r="187" spans="1:14" s="211" customFormat="1">
      <c r="A187" s="214" t="s">
        <v>306</v>
      </c>
    </row>
    <row r="188" spans="1:14" s="211" customFormat="1">
      <c r="A188" s="210" t="s">
        <v>307</v>
      </c>
    </row>
    <row r="189" spans="1:14" s="211" customFormat="1">
      <c r="A189" s="214" t="s">
        <v>308</v>
      </c>
      <c r="B189" s="211">
        <v>394231.34418064897</v>
      </c>
      <c r="C189" s="211">
        <v>403430.19903080101</v>
      </c>
      <c r="D189" s="211">
        <v>404429.293151833</v>
      </c>
      <c r="E189" s="211">
        <v>403286.28831012599</v>
      </c>
      <c r="F189" s="211">
        <v>402174.419216496</v>
      </c>
      <c r="G189" s="211">
        <v>405480.69419769599</v>
      </c>
      <c r="H189" s="211">
        <v>408466.39376576798</v>
      </c>
      <c r="I189" s="211">
        <v>409252.91333170299</v>
      </c>
      <c r="J189" s="211">
        <v>405370.32418943697</v>
      </c>
      <c r="K189" s="211">
        <v>410024.45105724101</v>
      </c>
      <c r="L189" s="211">
        <v>405727.17982152803</v>
      </c>
      <c r="M189" s="211">
        <v>404257.89684325201</v>
      </c>
      <c r="N189" s="211">
        <v>4856131.3970965296</v>
      </c>
    </row>
    <row r="190" spans="1:14" s="211" customFormat="1">
      <c r="A190" s="214" t="s">
        <v>309</v>
      </c>
      <c r="B190" s="211">
        <v>11353.862712402701</v>
      </c>
      <c r="C190" s="211">
        <v>11618.789732087</v>
      </c>
      <c r="D190" s="211">
        <v>11647.5636427727</v>
      </c>
      <c r="E190" s="211">
        <v>11614.645103331601</v>
      </c>
      <c r="F190" s="211">
        <v>11582.6232734351</v>
      </c>
      <c r="G190" s="211">
        <v>11677.8439928936</v>
      </c>
      <c r="H190" s="211">
        <v>11763.8321404541</v>
      </c>
      <c r="I190" s="211">
        <v>11786.483903953</v>
      </c>
      <c r="J190" s="211">
        <v>11674.6653366558</v>
      </c>
      <c r="K190" s="211">
        <v>11808.7041904485</v>
      </c>
      <c r="L190" s="211">
        <v>11684.942778860001</v>
      </c>
      <c r="M190" s="211">
        <v>11642.6274290856</v>
      </c>
      <c r="N190" s="211">
        <v>139856.58423638</v>
      </c>
    </row>
    <row r="191" spans="1:14" s="211" customFormat="1">
      <c r="A191" s="214" t="s">
        <v>310</v>
      </c>
      <c r="B191" s="211">
        <v>16931216.9009679</v>
      </c>
      <c r="C191" s="211">
        <v>17320359.5287202</v>
      </c>
      <c r="D191" s="211">
        <v>17352916.987154</v>
      </c>
      <c r="E191" s="211">
        <v>17310684.0832421</v>
      </c>
      <c r="F191" s="211">
        <v>17264909.350097399</v>
      </c>
      <c r="G191" s="211">
        <v>17404251.207411699</v>
      </c>
      <c r="H191" s="211">
        <v>17508534.226155002</v>
      </c>
      <c r="I191" s="211">
        <v>17544094.758134399</v>
      </c>
      <c r="J191" s="211">
        <v>17378369.9312112</v>
      </c>
      <c r="K191" s="211">
        <v>17624800.484807901</v>
      </c>
      <c r="L191" s="211">
        <v>17435442.021327902</v>
      </c>
      <c r="M191" s="211">
        <v>17369140.055694599</v>
      </c>
      <c r="N191" s="211">
        <v>208444719.53492501</v>
      </c>
    </row>
    <row r="192" spans="1:14" s="211" customFormat="1">
      <c r="A192" s="214" t="s">
        <v>311</v>
      </c>
    </row>
    <row r="193" spans="1:14" s="225" customFormat="1">
      <c r="A193" s="224" t="s">
        <v>312</v>
      </c>
      <c r="B193" s="225">
        <v>0.12975833113646401</v>
      </c>
      <c r="C193" s="225">
        <v>0.130866180893708</v>
      </c>
      <c r="D193" s="225">
        <v>0.130163824081475</v>
      </c>
      <c r="E193" s="225">
        <v>0.13014977471775799</v>
      </c>
      <c r="F193" s="225">
        <v>0.12968158242972999</v>
      </c>
      <c r="G193" s="225">
        <v>0.129679467012007</v>
      </c>
      <c r="H193" s="225">
        <v>0.12839926311351699</v>
      </c>
      <c r="I193" s="225">
        <v>0.128491736042119</v>
      </c>
      <c r="J193" s="225">
        <v>0.12799213475487101</v>
      </c>
      <c r="K193" s="225">
        <v>0.13161760065917899</v>
      </c>
      <c r="L193" s="225">
        <v>0.130987054734505</v>
      </c>
      <c r="M193" s="225">
        <v>0.13056489245621999</v>
      </c>
      <c r="N193" s="225">
        <v>0.12986265350262899</v>
      </c>
    </row>
    <row r="194" spans="1:14" s="211" customFormat="1">
      <c r="A194" s="214" t="s">
        <v>313</v>
      </c>
    </row>
    <row r="195" spans="1:14" s="211" customFormat="1">
      <c r="A195" s="214" t="s">
        <v>314</v>
      </c>
    </row>
    <row r="196" spans="1:14" s="211" customFormat="1">
      <c r="A196" s="214" t="s">
        <v>315</v>
      </c>
      <c r="B196" s="211">
        <v>0</v>
      </c>
      <c r="C196" s="211">
        <v>0</v>
      </c>
      <c r="D196" s="211">
        <v>0</v>
      </c>
      <c r="E196" s="211">
        <v>0</v>
      </c>
      <c r="F196" s="211">
        <v>0</v>
      </c>
      <c r="G196" s="211">
        <v>0</v>
      </c>
      <c r="H196" s="211">
        <v>0</v>
      </c>
      <c r="I196" s="211">
        <v>0</v>
      </c>
      <c r="J196" s="211">
        <v>0</v>
      </c>
      <c r="K196" s="211">
        <v>0</v>
      </c>
      <c r="L196" s="211">
        <v>0</v>
      </c>
      <c r="M196" s="211">
        <v>0</v>
      </c>
      <c r="N196" s="211">
        <v>0</v>
      </c>
    </row>
    <row r="197" spans="1:14" s="211" customFormat="1">
      <c r="A197" s="214" t="s">
        <v>316</v>
      </c>
    </row>
    <row r="198" spans="1:14" s="213" customFormat="1">
      <c r="A198" s="212" t="s">
        <v>317</v>
      </c>
      <c r="B198" s="213" t="s">
        <v>339</v>
      </c>
      <c r="C198" s="213" t="s">
        <v>339</v>
      </c>
      <c r="D198" s="213" t="s">
        <v>339</v>
      </c>
      <c r="E198" s="213" t="s">
        <v>339</v>
      </c>
      <c r="F198" s="213" t="s">
        <v>339</v>
      </c>
      <c r="G198" s="213" t="s">
        <v>339</v>
      </c>
      <c r="H198" s="213" t="s">
        <v>339</v>
      </c>
      <c r="I198" s="213" t="s">
        <v>339</v>
      </c>
      <c r="J198" s="213" t="s">
        <v>339</v>
      </c>
      <c r="K198" s="213" t="s">
        <v>339</v>
      </c>
      <c r="L198" s="213" t="s">
        <v>339</v>
      </c>
      <c r="M198" s="213" t="s">
        <v>339</v>
      </c>
    </row>
    <row r="199" spans="1:14" s="213" customFormat="1">
      <c r="A199" s="212" t="s">
        <v>318</v>
      </c>
      <c r="B199" s="213" t="s">
        <v>227</v>
      </c>
      <c r="C199" s="213" t="s">
        <v>227</v>
      </c>
      <c r="D199" s="213" t="s">
        <v>227</v>
      </c>
      <c r="E199" s="213" t="s">
        <v>227</v>
      </c>
      <c r="F199" s="213" t="s">
        <v>227</v>
      </c>
      <c r="G199" s="213" t="s">
        <v>227</v>
      </c>
      <c r="H199" s="213" t="s">
        <v>227</v>
      </c>
      <c r="I199" s="213" t="s">
        <v>227</v>
      </c>
      <c r="J199" s="213" t="s">
        <v>227</v>
      </c>
      <c r="K199" s="213" t="s">
        <v>227</v>
      </c>
      <c r="L199" s="213" t="s">
        <v>227</v>
      </c>
      <c r="M199" s="213" t="s">
        <v>227</v>
      </c>
    </row>
    <row r="200" spans="1:14" s="211" customFormat="1">
      <c r="A200" s="210" t="s">
        <v>319</v>
      </c>
    </row>
    <row r="201" spans="1:14" s="213" customFormat="1">
      <c r="A201" s="212" t="s">
        <v>320</v>
      </c>
      <c r="B201" s="213" t="s">
        <v>321</v>
      </c>
      <c r="C201" s="213" t="s">
        <v>321</v>
      </c>
      <c r="D201" s="213" t="s">
        <v>321</v>
      </c>
      <c r="E201" s="213" t="s">
        <v>321</v>
      </c>
      <c r="F201" s="213" t="s">
        <v>321</v>
      </c>
      <c r="G201" s="213" t="s">
        <v>321</v>
      </c>
      <c r="H201" s="213" t="s">
        <v>321</v>
      </c>
      <c r="I201" s="213" t="s">
        <v>321</v>
      </c>
      <c r="J201" s="213" t="s">
        <v>321</v>
      </c>
      <c r="K201" s="213" t="s">
        <v>321</v>
      </c>
      <c r="L201" s="213" t="s">
        <v>321</v>
      </c>
      <c r="M201" s="213" t="s">
        <v>321</v>
      </c>
      <c r="N201" s="213" t="s">
        <v>321</v>
      </c>
    </row>
    <row r="202" spans="1:14" s="211" customFormat="1">
      <c r="A202" s="214" t="s">
        <v>334</v>
      </c>
      <c r="B202" s="211">
        <v>0</v>
      </c>
      <c r="C202" s="211">
        <v>0</v>
      </c>
      <c r="D202" s="211">
        <v>0</v>
      </c>
      <c r="E202" s="211">
        <v>0</v>
      </c>
      <c r="F202" s="211">
        <v>0</v>
      </c>
      <c r="G202" s="211">
        <v>0</v>
      </c>
      <c r="H202" s="211">
        <v>0</v>
      </c>
      <c r="I202" s="211">
        <v>0</v>
      </c>
      <c r="J202" s="211">
        <v>0</v>
      </c>
      <c r="K202" s="211">
        <v>0</v>
      </c>
      <c r="L202" s="211">
        <v>0</v>
      </c>
      <c r="M202" s="211">
        <v>0</v>
      </c>
      <c r="N202" s="211">
        <v>0</v>
      </c>
    </row>
    <row r="203" spans="1:14" s="211" customFormat="1">
      <c r="A203" s="214" t="s">
        <v>335</v>
      </c>
      <c r="B203" s="211">
        <v>0</v>
      </c>
      <c r="C203" s="211">
        <v>0</v>
      </c>
      <c r="D203" s="211">
        <v>0</v>
      </c>
      <c r="E203" s="211">
        <v>0</v>
      </c>
      <c r="F203" s="211">
        <v>0</v>
      </c>
      <c r="G203" s="211">
        <v>0</v>
      </c>
      <c r="H203" s="211">
        <v>0</v>
      </c>
      <c r="I203" s="211">
        <v>0</v>
      </c>
      <c r="J203" s="211">
        <v>0</v>
      </c>
      <c r="K203" s="211">
        <v>0</v>
      </c>
      <c r="L203" s="211">
        <v>0</v>
      </c>
      <c r="M203" s="211">
        <v>0</v>
      </c>
      <c r="N203" s="211">
        <v>0</v>
      </c>
    </row>
    <row r="204" spans="1:14" s="211" customFormat="1">
      <c r="A204" s="214" t="s">
        <v>336</v>
      </c>
      <c r="B204" s="211">
        <v>0</v>
      </c>
      <c r="C204" s="211">
        <v>0</v>
      </c>
      <c r="D204" s="211">
        <v>0</v>
      </c>
      <c r="E204" s="211">
        <v>0</v>
      </c>
      <c r="F204" s="211">
        <v>0</v>
      </c>
      <c r="G204" s="211">
        <v>0</v>
      </c>
      <c r="H204" s="211">
        <v>0</v>
      </c>
      <c r="I204" s="211">
        <v>0</v>
      </c>
      <c r="J204" s="211">
        <v>0</v>
      </c>
      <c r="K204" s="211">
        <v>0</v>
      </c>
      <c r="L204" s="211">
        <v>0</v>
      </c>
      <c r="M204" s="211">
        <v>0</v>
      </c>
      <c r="N204" s="211">
        <v>0</v>
      </c>
    </row>
    <row r="205" spans="1:14" s="211" customFormat="1">
      <c r="A205" s="214" t="s">
        <v>337</v>
      </c>
    </row>
    <row r="206" spans="1:14" s="211" customFormat="1">
      <c r="A206" s="214" t="s">
        <v>338</v>
      </c>
    </row>
    <row r="207" spans="1:14">
      <c r="A207" s="194" t="s">
        <v>210</v>
      </c>
    </row>
    <row r="208" spans="1:14" s="197" customFormat="1">
      <c r="A208" s="196" t="s">
        <v>226</v>
      </c>
      <c r="B208" s="197" t="s">
        <v>222</v>
      </c>
      <c r="C208" s="197" t="s">
        <v>222</v>
      </c>
      <c r="D208" s="197" t="s">
        <v>222</v>
      </c>
      <c r="E208" s="197" t="s">
        <v>222</v>
      </c>
      <c r="F208" s="197" t="s">
        <v>222</v>
      </c>
      <c r="G208" s="197" t="s">
        <v>222</v>
      </c>
      <c r="H208" s="197" t="s">
        <v>222</v>
      </c>
      <c r="I208" s="197" t="s">
        <v>222</v>
      </c>
      <c r="J208" s="197" t="s">
        <v>222</v>
      </c>
      <c r="K208" s="197" t="s">
        <v>222</v>
      </c>
      <c r="L208" s="197" t="s">
        <v>222</v>
      </c>
      <c r="M208" s="197" t="s">
        <v>222</v>
      </c>
    </row>
    <row r="209" spans="1:14" s="197" customFormat="1">
      <c r="A209" s="196" t="s">
        <v>228</v>
      </c>
      <c r="B209" s="197" t="s">
        <v>229</v>
      </c>
      <c r="C209" s="197" t="s">
        <v>229</v>
      </c>
      <c r="D209" s="197" t="s">
        <v>229</v>
      </c>
      <c r="E209" s="197" t="s">
        <v>229</v>
      </c>
      <c r="F209" s="197" t="s">
        <v>229</v>
      </c>
      <c r="G209" s="197" t="s">
        <v>229</v>
      </c>
      <c r="H209" s="197" t="s">
        <v>229</v>
      </c>
      <c r="I209" s="197" t="s">
        <v>229</v>
      </c>
      <c r="J209" s="197" t="s">
        <v>229</v>
      </c>
      <c r="K209" s="197" t="s">
        <v>229</v>
      </c>
      <c r="L209" s="197" t="s">
        <v>229</v>
      </c>
      <c r="M209" s="197" t="s">
        <v>229</v>
      </c>
    </row>
    <row r="210" spans="1:14" s="197" customFormat="1">
      <c r="A210" s="196" t="s">
        <v>230</v>
      </c>
      <c r="B210" s="197" t="s">
        <v>229</v>
      </c>
      <c r="C210" s="197" t="s">
        <v>229</v>
      </c>
      <c r="D210" s="197" t="s">
        <v>229</v>
      </c>
      <c r="E210" s="197" t="s">
        <v>229</v>
      </c>
      <c r="F210" s="197" t="s">
        <v>229</v>
      </c>
      <c r="G210" s="197" t="s">
        <v>229</v>
      </c>
      <c r="H210" s="197" t="s">
        <v>229</v>
      </c>
      <c r="I210" s="197" t="s">
        <v>229</v>
      </c>
      <c r="J210" s="197" t="s">
        <v>229</v>
      </c>
      <c r="K210" s="197" t="s">
        <v>229</v>
      </c>
      <c r="L210" s="197" t="s">
        <v>229</v>
      </c>
      <c r="M210" s="197" t="s">
        <v>229</v>
      </c>
    </row>
    <row r="211" spans="1:14">
      <c r="A211" s="194" t="s">
        <v>231</v>
      </c>
    </row>
    <row r="212" spans="1:14">
      <c r="A212" s="198" t="s">
        <v>232</v>
      </c>
      <c r="B212" s="195">
        <v>335153.61567999999</v>
      </c>
      <c r="C212" s="195">
        <v>324547.12742999999</v>
      </c>
      <c r="D212" s="195">
        <v>320235.77899999998</v>
      </c>
      <c r="E212" s="195">
        <v>349538.14617999998</v>
      </c>
      <c r="F212" s="195">
        <v>335239.85499999998</v>
      </c>
      <c r="G212" s="195">
        <v>340976.81274999998</v>
      </c>
      <c r="H212" s="195">
        <v>355549.72144999902</v>
      </c>
      <c r="I212" s="195">
        <v>359018.42671999999</v>
      </c>
      <c r="J212" s="195">
        <v>358664.28466</v>
      </c>
      <c r="K212" s="195">
        <v>356284.67245999997</v>
      </c>
      <c r="L212" s="195">
        <v>330033.80598</v>
      </c>
      <c r="M212" s="195">
        <v>326688.62925</v>
      </c>
      <c r="N212" s="195">
        <v>4091930.8765599998</v>
      </c>
    </row>
    <row r="213" spans="1:14">
      <c r="A213" s="198" t="s">
        <v>99</v>
      </c>
      <c r="B213" s="195">
        <v>7722488</v>
      </c>
      <c r="C213" s="195">
        <v>7033163</v>
      </c>
      <c r="D213" s="195">
        <v>6654900</v>
      </c>
      <c r="E213" s="195">
        <v>7772538</v>
      </c>
      <c r="F213" s="195">
        <v>7766500</v>
      </c>
      <c r="G213" s="195">
        <v>7705775</v>
      </c>
      <c r="H213" s="195">
        <v>8084445</v>
      </c>
      <c r="I213" s="195">
        <v>8169352</v>
      </c>
      <c r="J213" s="195">
        <v>8099506</v>
      </c>
      <c r="K213" s="195">
        <v>8011486</v>
      </c>
      <c r="L213" s="195">
        <v>7259718</v>
      </c>
      <c r="M213" s="195">
        <v>6928425</v>
      </c>
      <c r="N213" s="195">
        <v>91208296</v>
      </c>
    </row>
    <row r="214" spans="1:14" s="200" customFormat="1">
      <c r="A214" s="199" t="s">
        <v>233</v>
      </c>
      <c r="B214" s="200">
        <v>4.3399693943195497E-2</v>
      </c>
      <c r="C214" s="200">
        <v>4.6145258887075401E-2</v>
      </c>
      <c r="D214" s="200">
        <v>4.8120299178049199E-2</v>
      </c>
      <c r="E214" s="200">
        <v>4.4970915057603998E-2</v>
      </c>
      <c r="F214" s="200">
        <v>4.3164856112792097E-2</v>
      </c>
      <c r="G214" s="200">
        <v>4.4249515817682099E-2</v>
      </c>
      <c r="H214" s="200">
        <v>4.3979484237940798E-2</v>
      </c>
      <c r="I214" s="200">
        <v>4.39469895188749E-2</v>
      </c>
      <c r="J214" s="200">
        <v>4.4282241986116098E-2</v>
      </c>
      <c r="K214" s="200">
        <v>4.44717337657458E-2</v>
      </c>
      <c r="L214" s="200">
        <v>4.5460967764863601E-2</v>
      </c>
      <c r="M214" s="200">
        <v>4.7151932690330002E-2</v>
      </c>
      <c r="N214" s="200">
        <v>4.4945324080022497E-2</v>
      </c>
    </row>
    <row r="215" spans="1:14">
      <c r="A215" s="198" t="s">
        <v>234</v>
      </c>
      <c r="B215" s="195">
        <v>7722488</v>
      </c>
      <c r="C215" s="195">
        <v>7033163</v>
      </c>
      <c r="D215" s="195">
        <v>6654900</v>
      </c>
      <c r="E215" s="195">
        <v>7772538</v>
      </c>
      <c r="F215" s="195">
        <v>7766500</v>
      </c>
      <c r="G215" s="195">
        <v>7705775</v>
      </c>
      <c r="H215" s="195">
        <v>8084445</v>
      </c>
      <c r="I215" s="195">
        <v>8169352</v>
      </c>
      <c r="J215" s="195">
        <v>8099506</v>
      </c>
      <c r="K215" s="195">
        <v>8011486</v>
      </c>
      <c r="L215" s="195">
        <v>7259718</v>
      </c>
      <c r="M215" s="195">
        <v>6928425</v>
      </c>
      <c r="N215" s="195">
        <v>91208296</v>
      </c>
    </row>
    <row r="216" spans="1:14" s="200" customFormat="1">
      <c r="A216" s="199" t="s">
        <v>235</v>
      </c>
      <c r="B216" s="200">
        <v>4.3399693943195497E-2</v>
      </c>
      <c r="C216" s="200">
        <v>4.6145258887075401E-2</v>
      </c>
      <c r="D216" s="200">
        <v>4.8120299178049199E-2</v>
      </c>
      <c r="E216" s="200">
        <v>4.4970915057603998E-2</v>
      </c>
      <c r="F216" s="200">
        <v>4.3164856112792097E-2</v>
      </c>
      <c r="G216" s="200">
        <v>4.4249515817682099E-2</v>
      </c>
      <c r="H216" s="200">
        <v>4.3979484237940798E-2</v>
      </c>
      <c r="I216" s="200">
        <v>4.39469895188749E-2</v>
      </c>
      <c r="J216" s="200">
        <v>4.4282241986116098E-2</v>
      </c>
      <c r="K216" s="200">
        <v>4.44717337657458E-2</v>
      </c>
      <c r="L216" s="200">
        <v>4.5460967764863601E-2</v>
      </c>
      <c r="M216" s="200">
        <v>4.7151932690330002E-2</v>
      </c>
      <c r="N216" s="200">
        <v>4.4945324080022497E-2</v>
      </c>
    </row>
    <row r="217" spans="1:14">
      <c r="A217" s="198" t="s">
        <v>236</v>
      </c>
      <c r="B217" s="195">
        <v>0</v>
      </c>
      <c r="C217" s="195">
        <v>0</v>
      </c>
      <c r="D217" s="195">
        <v>0</v>
      </c>
      <c r="E217" s="195">
        <v>0</v>
      </c>
      <c r="F217" s="195">
        <v>0</v>
      </c>
      <c r="G217" s="195">
        <v>0</v>
      </c>
      <c r="H217" s="195">
        <v>0</v>
      </c>
      <c r="I217" s="195">
        <v>0</v>
      </c>
      <c r="J217" s="195">
        <v>0</v>
      </c>
      <c r="K217" s="195">
        <v>0</v>
      </c>
      <c r="L217" s="195">
        <v>0</v>
      </c>
      <c r="M217" s="195">
        <v>0</v>
      </c>
      <c r="N217" s="195">
        <v>0</v>
      </c>
    </row>
    <row r="218" spans="1:14">
      <c r="A218" s="198" t="s">
        <v>237</v>
      </c>
      <c r="B218" s="195">
        <v>0</v>
      </c>
      <c r="C218" s="195">
        <v>0</v>
      </c>
      <c r="D218" s="195">
        <v>0</v>
      </c>
      <c r="E218" s="195">
        <v>0</v>
      </c>
      <c r="F218" s="195">
        <v>0</v>
      </c>
      <c r="G218" s="195">
        <v>0</v>
      </c>
      <c r="H218" s="195">
        <v>0</v>
      </c>
      <c r="I218" s="195">
        <v>0</v>
      </c>
      <c r="J218" s="195">
        <v>0</v>
      </c>
      <c r="K218" s="195">
        <v>0</v>
      </c>
      <c r="L218" s="195">
        <v>0</v>
      </c>
      <c r="M218" s="195">
        <v>0</v>
      </c>
      <c r="N218" s="195">
        <v>0</v>
      </c>
    </row>
    <row r="219" spans="1:14">
      <c r="A219" s="198" t="s">
        <v>238</v>
      </c>
      <c r="B219" s="195">
        <v>0</v>
      </c>
      <c r="C219" s="195">
        <v>0</v>
      </c>
      <c r="D219" s="195">
        <v>0</v>
      </c>
      <c r="E219" s="195">
        <v>0</v>
      </c>
      <c r="F219" s="195">
        <v>0</v>
      </c>
      <c r="G219" s="195">
        <v>0</v>
      </c>
      <c r="H219" s="195">
        <v>0</v>
      </c>
      <c r="I219" s="195">
        <v>0</v>
      </c>
      <c r="J219" s="195">
        <v>0</v>
      </c>
      <c r="K219" s="195">
        <v>0</v>
      </c>
      <c r="L219" s="195">
        <v>0</v>
      </c>
      <c r="M219" s="195">
        <v>0</v>
      </c>
      <c r="N219" s="195">
        <v>0</v>
      </c>
    </row>
    <row r="220" spans="1:14">
      <c r="A220" s="198" t="s">
        <v>239</v>
      </c>
      <c r="B220" s="195">
        <v>0</v>
      </c>
      <c r="C220" s="195">
        <v>0</v>
      </c>
      <c r="D220" s="195">
        <v>0</v>
      </c>
      <c r="E220" s="195">
        <v>0</v>
      </c>
      <c r="F220" s="195">
        <v>0</v>
      </c>
      <c r="G220" s="195">
        <v>0</v>
      </c>
      <c r="H220" s="195">
        <v>0</v>
      </c>
      <c r="I220" s="195">
        <v>0</v>
      </c>
      <c r="J220" s="195">
        <v>0</v>
      </c>
      <c r="K220" s="195">
        <v>0</v>
      </c>
      <c r="L220" s="195">
        <v>0</v>
      </c>
      <c r="M220" s="195">
        <v>0</v>
      </c>
      <c r="N220" s="195">
        <v>0</v>
      </c>
    </row>
    <row r="221" spans="1:14">
      <c r="A221" s="198" t="s">
        <v>240</v>
      </c>
      <c r="B221" s="195">
        <v>0</v>
      </c>
      <c r="C221" s="195">
        <v>0</v>
      </c>
      <c r="D221" s="195">
        <v>0</v>
      </c>
      <c r="E221" s="195">
        <v>0</v>
      </c>
      <c r="F221" s="195">
        <v>0</v>
      </c>
      <c r="G221" s="195">
        <v>0</v>
      </c>
      <c r="H221" s="195">
        <v>0</v>
      </c>
      <c r="I221" s="195">
        <v>0</v>
      </c>
      <c r="J221" s="195">
        <v>0</v>
      </c>
      <c r="K221" s="195">
        <v>0</v>
      </c>
      <c r="L221" s="195">
        <v>0</v>
      </c>
      <c r="M221" s="195">
        <v>0</v>
      </c>
      <c r="N221" s="195">
        <v>0</v>
      </c>
    </row>
    <row r="222" spans="1:14">
      <c r="A222" s="198" t="s">
        <v>241</v>
      </c>
      <c r="B222" s="195">
        <v>0</v>
      </c>
      <c r="C222" s="195">
        <v>0</v>
      </c>
      <c r="D222" s="195">
        <v>0</v>
      </c>
      <c r="E222" s="195">
        <v>0</v>
      </c>
      <c r="F222" s="195">
        <v>0</v>
      </c>
      <c r="G222" s="195">
        <v>0</v>
      </c>
      <c r="H222" s="195">
        <v>0</v>
      </c>
      <c r="I222" s="195">
        <v>0</v>
      </c>
      <c r="J222" s="195">
        <v>0</v>
      </c>
      <c r="K222" s="195">
        <v>0</v>
      </c>
      <c r="L222" s="195">
        <v>0</v>
      </c>
      <c r="M222" s="195">
        <v>0</v>
      </c>
      <c r="N222" s="195">
        <v>0</v>
      </c>
    </row>
    <row r="223" spans="1:14">
      <c r="A223" s="198" t="s">
        <v>242</v>
      </c>
      <c r="B223" s="195">
        <v>0</v>
      </c>
      <c r="C223" s="195">
        <v>0</v>
      </c>
      <c r="D223" s="195">
        <v>0</v>
      </c>
      <c r="E223" s="195">
        <v>0</v>
      </c>
      <c r="F223" s="195">
        <v>0</v>
      </c>
      <c r="G223" s="195">
        <v>0</v>
      </c>
      <c r="H223" s="195">
        <v>0</v>
      </c>
      <c r="I223" s="195">
        <v>0</v>
      </c>
      <c r="J223" s="195">
        <v>0</v>
      </c>
      <c r="K223" s="195">
        <v>0</v>
      </c>
      <c r="L223" s="195">
        <v>0</v>
      </c>
      <c r="M223" s="195">
        <v>0</v>
      </c>
      <c r="N223" s="195">
        <v>0</v>
      </c>
    </row>
    <row r="224" spans="1:14">
      <c r="A224" s="198" t="s">
        <v>243</v>
      </c>
      <c r="B224" s="195">
        <v>0</v>
      </c>
      <c r="C224" s="195">
        <v>0</v>
      </c>
      <c r="D224" s="195">
        <v>0</v>
      </c>
      <c r="E224" s="195">
        <v>0</v>
      </c>
      <c r="F224" s="195">
        <v>0</v>
      </c>
      <c r="G224" s="195">
        <v>0</v>
      </c>
      <c r="H224" s="195">
        <v>0</v>
      </c>
      <c r="I224" s="195">
        <v>0</v>
      </c>
      <c r="J224" s="195">
        <v>0</v>
      </c>
      <c r="K224" s="195">
        <v>0</v>
      </c>
      <c r="L224" s="195">
        <v>0</v>
      </c>
      <c r="M224" s="195">
        <v>0</v>
      </c>
      <c r="N224" s="195">
        <v>0</v>
      </c>
    </row>
    <row r="225" spans="1:14">
      <c r="A225" s="198" t="s">
        <v>244</v>
      </c>
      <c r="B225" s="195">
        <v>0</v>
      </c>
      <c r="C225" s="195">
        <v>0</v>
      </c>
      <c r="D225" s="195">
        <v>0</v>
      </c>
      <c r="E225" s="195">
        <v>0</v>
      </c>
      <c r="F225" s="195">
        <v>0</v>
      </c>
      <c r="G225" s="195">
        <v>0</v>
      </c>
      <c r="H225" s="195">
        <v>0</v>
      </c>
      <c r="I225" s="195">
        <v>0</v>
      </c>
      <c r="J225" s="195">
        <v>0</v>
      </c>
      <c r="K225" s="195">
        <v>0</v>
      </c>
      <c r="L225" s="195">
        <v>0</v>
      </c>
      <c r="M225" s="195">
        <v>0</v>
      </c>
      <c r="N225" s="195">
        <v>0</v>
      </c>
    </row>
    <row r="226" spans="1:14">
      <c r="A226" s="198" t="s">
        <v>245</v>
      </c>
      <c r="B226" s="195">
        <v>0</v>
      </c>
      <c r="C226" s="195">
        <v>0</v>
      </c>
      <c r="D226" s="195">
        <v>0</v>
      </c>
      <c r="E226" s="195">
        <v>0</v>
      </c>
      <c r="F226" s="195">
        <v>0</v>
      </c>
      <c r="G226" s="195">
        <v>0</v>
      </c>
      <c r="H226" s="195">
        <v>0</v>
      </c>
      <c r="I226" s="195">
        <v>0</v>
      </c>
      <c r="J226" s="195">
        <v>0</v>
      </c>
      <c r="K226" s="195">
        <v>0</v>
      </c>
      <c r="L226" s="195">
        <v>0</v>
      </c>
      <c r="M226" s="195">
        <v>0</v>
      </c>
      <c r="N226" s="195">
        <v>0</v>
      </c>
    </row>
    <row r="227" spans="1:14">
      <c r="A227" s="198" t="s">
        <v>246</v>
      </c>
      <c r="B227" s="195">
        <v>0</v>
      </c>
      <c r="C227" s="195">
        <v>0</v>
      </c>
      <c r="D227" s="195">
        <v>0</v>
      </c>
      <c r="E227" s="195">
        <v>0</v>
      </c>
      <c r="F227" s="195">
        <v>0</v>
      </c>
      <c r="G227" s="195">
        <v>0</v>
      </c>
      <c r="H227" s="195">
        <v>0</v>
      </c>
      <c r="I227" s="195">
        <v>0</v>
      </c>
      <c r="J227" s="195">
        <v>0</v>
      </c>
      <c r="K227" s="195">
        <v>0</v>
      </c>
      <c r="L227" s="195">
        <v>0</v>
      </c>
      <c r="M227" s="195">
        <v>0</v>
      </c>
      <c r="N227" s="195">
        <v>0</v>
      </c>
    </row>
    <row r="228" spans="1:14">
      <c r="A228" s="198" t="s">
        <v>247</v>
      </c>
      <c r="B228" s="195">
        <v>0</v>
      </c>
      <c r="C228" s="195">
        <v>0</v>
      </c>
      <c r="D228" s="195">
        <v>0</v>
      </c>
      <c r="E228" s="195">
        <v>0</v>
      </c>
      <c r="F228" s="195">
        <v>0</v>
      </c>
      <c r="G228" s="195">
        <v>0</v>
      </c>
      <c r="H228" s="195">
        <v>0</v>
      </c>
      <c r="I228" s="195">
        <v>0</v>
      </c>
      <c r="J228" s="195">
        <v>0</v>
      </c>
      <c r="K228" s="195">
        <v>0</v>
      </c>
      <c r="L228" s="195">
        <v>0</v>
      </c>
      <c r="M228" s="195">
        <v>0</v>
      </c>
      <c r="N228" s="195">
        <v>0</v>
      </c>
    </row>
    <row r="229" spans="1:14">
      <c r="A229" s="198" t="s">
        <v>248</v>
      </c>
      <c r="B229" s="195">
        <v>0</v>
      </c>
      <c r="C229" s="195">
        <v>0</v>
      </c>
      <c r="D229" s="195">
        <v>0</v>
      </c>
      <c r="E229" s="195">
        <v>0</v>
      </c>
      <c r="F229" s="195">
        <v>0</v>
      </c>
      <c r="G229" s="195">
        <v>0</v>
      </c>
      <c r="H229" s="195">
        <v>0</v>
      </c>
      <c r="I229" s="195">
        <v>0</v>
      </c>
      <c r="J229" s="195">
        <v>0</v>
      </c>
      <c r="K229" s="195">
        <v>0</v>
      </c>
      <c r="L229" s="195">
        <v>0</v>
      </c>
      <c r="M229" s="195">
        <v>0</v>
      </c>
      <c r="N229" s="195">
        <v>0</v>
      </c>
    </row>
    <row r="230" spans="1:14">
      <c r="A230" s="198" t="s">
        <v>249</v>
      </c>
      <c r="B230" s="195">
        <v>0</v>
      </c>
      <c r="C230" s="195">
        <v>0</v>
      </c>
      <c r="D230" s="195">
        <v>0</v>
      </c>
      <c r="E230" s="195">
        <v>0</v>
      </c>
      <c r="F230" s="195">
        <v>0</v>
      </c>
      <c r="G230" s="195">
        <v>0</v>
      </c>
      <c r="H230" s="195">
        <v>0</v>
      </c>
      <c r="I230" s="195">
        <v>0</v>
      </c>
      <c r="J230" s="195">
        <v>0</v>
      </c>
      <c r="K230" s="195">
        <v>0</v>
      </c>
      <c r="L230" s="195">
        <v>0</v>
      </c>
      <c r="M230" s="195">
        <v>0</v>
      </c>
      <c r="N230" s="195">
        <v>0</v>
      </c>
    </row>
    <row r="231" spans="1:14">
      <c r="A231" s="198" t="s">
        <v>250</v>
      </c>
      <c r="B231" s="195">
        <v>0</v>
      </c>
      <c r="C231" s="195">
        <v>0</v>
      </c>
      <c r="D231" s="195">
        <v>0</v>
      </c>
      <c r="E231" s="195">
        <v>0</v>
      </c>
      <c r="F231" s="195">
        <v>0</v>
      </c>
      <c r="G231" s="195">
        <v>0</v>
      </c>
      <c r="H231" s="195">
        <v>0</v>
      </c>
      <c r="I231" s="195">
        <v>0</v>
      </c>
      <c r="J231" s="195">
        <v>0</v>
      </c>
      <c r="K231" s="195">
        <v>0</v>
      </c>
      <c r="L231" s="195">
        <v>0</v>
      </c>
      <c r="M231" s="195">
        <v>0</v>
      </c>
      <c r="N231" s="195">
        <v>0</v>
      </c>
    </row>
    <row r="232" spans="1:14">
      <c r="A232" s="198" t="s">
        <v>251</v>
      </c>
      <c r="B232" s="195">
        <v>0</v>
      </c>
      <c r="C232" s="195">
        <v>0</v>
      </c>
      <c r="D232" s="195">
        <v>0</v>
      </c>
      <c r="E232" s="195">
        <v>0</v>
      </c>
      <c r="F232" s="195">
        <v>0</v>
      </c>
      <c r="G232" s="195">
        <v>0</v>
      </c>
      <c r="H232" s="195">
        <v>0</v>
      </c>
      <c r="I232" s="195">
        <v>0</v>
      </c>
      <c r="J232" s="195">
        <v>0</v>
      </c>
      <c r="K232" s="195">
        <v>0</v>
      </c>
      <c r="L232" s="195">
        <v>0</v>
      </c>
      <c r="M232" s="195">
        <v>0</v>
      </c>
      <c r="N232" s="195">
        <v>0</v>
      </c>
    </row>
    <row r="233" spans="1:14" s="200" customFormat="1">
      <c r="A233" s="199" t="s">
        <v>252</v>
      </c>
      <c r="B233" s="200">
        <v>0</v>
      </c>
      <c r="C233" s="200">
        <v>0</v>
      </c>
      <c r="D233" s="200">
        <v>0</v>
      </c>
      <c r="E233" s="200">
        <v>0</v>
      </c>
      <c r="F233" s="200">
        <v>0</v>
      </c>
      <c r="G233" s="200">
        <v>0</v>
      </c>
      <c r="H233" s="200">
        <v>0</v>
      </c>
      <c r="I233" s="200">
        <v>0</v>
      </c>
      <c r="J233" s="200">
        <v>0</v>
      </c>
      <c r="K233" s="200">
        <v>0</v>
      </c>
      <c r="L233" s="200">
        <v>0</v>
      </c>
      <c r="M233" s="200">
        <v>0</v>
      </c>
      <c r="N233" s="200">
        <v>0</v>
      </c>
    </row>
    <row r="234" spans="1:14">
      <c r="A234" s="198" t="s">
        <v>253</v>
      </c>
      <c r="B234" s="195">
        <v>0</v>
      </c>
      <c r="C234" s="195">
        <v>0</v>
      </c>
      <c r="D234" s="195">
        <v>0</v>
      </c>
      <c r="E234" s="195">
        <v>0</v>
      </c>
      <c r="F234" s="195">
        <v>0</v>
      </c>
      <c r="G234" s="195">
        <v>0</v>
      </c>
      <c r="H234" s="195">
        <v>0</v>
      </c>
      <c r="I234" s="195">
        <v>0</v>
      </c>
      <c r="J234" s="195">
        <v>0</v>
      </c>
      <c r="K234" s="195">
        <v>0</v>
      </c>
      <c r="L234" s="195">
        <v>0</v>
      </c>
      <c r="M234" s="195">
        <v>0</v>
      </c>
      <c r="N234" s="195">
        <v>0</v>
      </c>
    </row>
    <row r="235" spans="1:14">
      <c r="A235" s="198" t="s">
        <v>254</v>
      </c>
    </row>
    <row r="236" spans="1:14" s="200" customFormat="1">
      <c r="A236" s="201" t="s">
        <v>255</v>
      </c>
      <c r="B236" s="200">
        <v>0</v>
      </c>
      <c r="C236" s="200">
        <v>0</v>
      </c>
      <c r="D236" s="200">
        <v>0</v>
      </c>
      <c r="E236" s="200">
        <v>0</v>
      </c>
      <c r="F236" s="200">
        <v>0</v>
      </c>
      <c r="G236" s="200">
        <v>0</v>
      </c>
      <c r="H236" s="200">
        <v>0</v>
      </c>
      <c r="I236" s="200">
        <v>0</v>
      </c>
      <c r="J236" s="200">
        <v>0</v>
      </c>
      <c r="K236" s="200">
        <v>0</v>
      </c>
      <c r="L236" s="200">
        <v>0</v>
      </c>
      <c r="M236" s="200">
        <v>0</v>
      </c>
      <c r="N236" s="200">
        <v>0</v>
      </c>
    </row>
    <row r="237" spans="1:14">
      <c r="A237" s="202" t="s">
        <v>256</v>
      </c>
      <c r="B237" s="195">
        <v>0</v>
      </c>
      <c r="C237" s="195">
        <v>0</v>
      </c>
      <c r="D237" s="195">
        <v>0</v>
      </c>
      <c r="E237" s="195">
        <v>0</v>
      </c>
      <c r="F237" s="195">
        <v>0</v>
      </c>
      <c r="G237" s="195">
        <v>0</v>
      </c>
      <c r="H237" s="195">
        <v>0</v>
      </c>
      <c r="I237" s="195">
        <v>0</v>
      </c>
      <c r="J237" s="195">
        <v>0</v>
      </c>
      <c r="K237" s="195">
        <v>0</v>
      </c>
      <c r="L237" s="195">
        <v>0</v>
      </c>
      <c r="M237" s="195">
        <v>0</v>
      </c>
      <c r="N237" s="195">
        <v>0</v>
      </c>
    </row>
    <row r="238" spans="1:14" s="200" customFormat="1">
      <c r="A238" s="201" t="s">
        <v>257</v>
      </c>
      <c r="B238" s="200">
        <v>0</v>
      </c>
      <c r="C238" s="200">
        <v>0</v>
      </c>
      <c r="D238" s="200">
        <v>0</v>
      </c>
      <c r="E238" s="200">
        <v>0</v>
      </c>
      <c r="F238" s="200">
        <v>0</v>
      </c>
      <c r="G238" s="200">
        <v>0</v>
      </c>
      <c r="H238" s="200">
        <v>0</v>
      </c>
      <c r="I238" s="200">
        <v>0</v>
      </c>
      <c r="J238" s="200">
        <v>0</v>
      </c>
      <c r="K238" s="200">
        <v>0</v>
      </c>
      <c r="L238" s="200">
        <v>0</v>
      </c>
      <c r="M238" s="200">
        <v>0</v>
      </c>
      <c r="N238" s="200">
        <v>0</v>
      </c>
    </row>
    <row r="239" spans="1:14">
      <c r="A239" s="202" t="s">
        <v>258</v>
      </c>
      <c r="B239" s="195">
        <v>0</v>
      </c>
      <c r="C239" s="195">
        <v>0</v>
      </c>
      <c r="D239" s="195">
        <v>0</v>
      </c>
      <c r="E239" s="195">
        <v>0</v>
      </c>
      <c r="F239" s="195">
        <v>0</v>
      </c>
      <c r="G239" s="195">
        <v>0</v>
      </c>
      <c r="H239" s="195">
        <v>0</v>
      </c>
      <c r="I239" s="195">
        <v>0</v>
      </c>
      <c r="J239" s="195">
        <v>0</v>
      </c>
      <c r="K239" s="195">
        <v>0</v>
      </c>
      <c r="L239" s="195">
        <v>0</v>
      </c>
      <c r="M239" s="195">
        <v>0</v>
      </c>
      <c r="N239" s="195">
        <v>0</v>
      </c>
    </row>
    <row r="240" spans="1:14">
      <c r="A240" s="198" t="s">
        <v>259</v>
      </c>
    </row>
    <row r="241" spans="1:14" s="200" customFormat="1">
      <c r="A241" s="199" t="s">
        <v>260</v>
      </c>
      <c r="B241" s="200">
        <v>4.3399693943195497E-2</v>
      </c>
      <c r="C241" s="200">
        <v>4.6145258887075401E-2</v>
      </c>
      <c r="D241" s="200">
        <v>4.8120299178049199E-2</v>
      </c>
      <c r="E241" s="200">
        <v>4.4970915057603998E-2</v>
      </c>
      <c r="F241" s="200">
        <v>4.3164856112792097E-2</v>
      </c>
      <c r="G241" s="200">
        <v>4.4249515817682099E-2</v>
      </c>
      <c r="H241" s="200">
        <v>4.3979484237940798E-2</v>
      </c>
      <c r="I241" s="200">
        <v>4.39469895188749E-2</v>
      </c>
      <c r="J241" s="200">
        <v>4.4282241986116098E-2</v>
      </c>
      <c r="K241" s="200">
        <v>4.44717337657458E-2</v>
      </c>
      <c r="L241" s="200">
        <v>4.5460967764863601E-2</v>
      </c>
      <c r="M241" s="200">
        <v>4.7151932690330002E-2</v>
      </c>
      <c r="N241" s="200">
        <v>4.4945324080022497E-2</v>
      </c>
    </row>
    <row r="242" spans="1:14" s="266" customFormat="1">
      <c r="A242" s="265" t="s">
        <v>261</v>
      </c>
      <c r="B242" s="266">
        <v>7722488</v>
      </c>
      <c r="C242" s="266">
        <v>7033163</v>
      </c>
      <c r="D242" s="266">
        <v>6654900</v>
      </c>
      <c r="E242" s="266">
        <v>7772538</v>
      </c>
      <c r="F242" s="266">
        <v>7766500</v>
      </c>
      <c r="G242" s="266">
        <v>7705775</v>
      </c>
      <c r="H242" s="266">
        <v>8084445</v>
      </c>
      <c r="I242" s="266">
        <v>8169352</v>
      </c>
      <c r="J242" s="266">
        <v>8099506</v>
      </c>
      <c r="K242" s="266">
        <v>8011486</v>
      </c>
      <c r="L242" s="266">
        <v>7259718</v>
      </c>
      <c r="M242" s="266">
        <v>6928425</v>
      </c>
      <c r="N242" s="266">
        <v>91208296</v>
      </c>
    </row>
    <row r="243" spans="1:14">
      <c r="A243" s="198" t="s">
        <v>262</v>
      </c>
    </row>
    <row r="244" spans="1:14" s="200" customFormat="1">
      <c r="A244" s="199" t="s">
        <v>263</v>
      </c>
      <c r="B244" s="200">
        <v>2.5000000000000001E-2</v>
      </c>
      <c r="C244" s="200">
        <v>2.5000000000000001E-2</v>
      </c>
      <c r="D244" s="200">
        <v>2.5000000000000001E-2</v>
      </c>
      <c r="E244" s="200">
        <v>2.5000000000000001E-2</v>
      </c>
      <c r="F244" s="200">
        <v>2.5000000000000001E-2</v>
      </c>
      <c r="G244" s="200">
        <v>2.5000000000000001E-2</v>
      </c>
      <c r="H244" s="200">
        <v>2.5000000000000001E-2</v>
      </c>
      <c r="I244" s="200">
        <v>2.5000000000000001E-2</v>
      </c>
      <c r="J244" s="200">
        <v>2.5000000000000001E-2</v>
      </c>
      <c r="K244" s="200">
        <v>2.5000000000000001E-2</v>
      </c>
      <c r="L244" s="200">
        <v>2.5000000000000001E-2</v>
      </c>
      <c r="M244" s="200">
        <v>2.5000000000000001E-2</v>
      </c>
      <c r="N244" s="200">
        <v>0.3</v>
      </c>
    </row>
    <row r="245" spans="1:14" s="204" customFormat="1">
      <c r="A245" s="203" t="s">
        <v>264</v>
      </c>
      <c r="B245" s="204">
        <v>7.2000000000000005E-4</v>
      </c>
      <c r="C245" s="204">
        <v>7.2000000000000005E-4</v>
      </c>
      <c r="D245" s="204">
        <v>7.2000000000000005E-4</v>
      </c>
      <c r="E245" s="204">
        <v>7.2000000000000005E-4</v>
      </c>
      <c r="F245" s="204">
        <v>7.2000000000000005E-4</v>
      </c>
      <c r="G245" s="204">
        <v>7.2000000000000005E-4</v>
      </c>
      <c r="H245" s="204">
        <v>7.2000000000000005E-4</v>
      </c>
      <c r="I245" s="204">
        <v>7.2000000000000005E-4</v>
      </c>
      <c r="J245" s="204">
        <v>7.2000000000000005E-4</v>
      </c>
      <c r="K245" s="204">
        <v>7.2000000000000005E-4</v>
      </c>
      <c r="L245" s="204">
        <v>7.2000000000000005E-4</v>
      </c>
      <c r="M245" s="204">
        <v>7.2000000000000005E-4</v>
      </c>
      <c r="N245" s="204">
        <v>8.6400000000000001E-3</v>
      </c>
    </row>
    <row r="246" spans="1:14">
      <c r="A246" s="198" t="s">
        <v>265</v>
      </c>
    </row>
    <row r="247" spans="1:14">
      <c r="A247" s="198" t="s">
        <v>266</v>
      </c>
    </row>
    <row r="248" spans="1:14">
      <c r="A248" s="198" t="s">
        <v>267</v>
      </c>
    </row>
    <row r="249" spans="1:14" s="206" customFormat="1">
      <c r="A249" s="205" t="s">
        <v>268</v>
      </c>
      <c r="B249" s="206">
        <v>4.3399693943195497E-2</v>
      </c>
      <c r="C249" s="206">
        <v>4.6145258887075401E-2</v>
      </c>
      <c r="D249" s="206">
        <v>4.8120299178049199E-2</v>
      </c>
      <c r="E249" s="206">
        <v>4.4970915057603998E-2</v>
      </c>
      <c r="F249" s="206">
        <v>4.3164856112792097E-2</v>
      </c>
      <c r="G249" s="206">
        <v>4.4249515817682099E-2</v>
      </c>
      <c r="H249" s="206">
        <v>4.3979484237940798E-2</v>
      </c>
      <c r="I249" s="206">
        <v>4.39469895188749E-2</v>
      </c>
      <c r="J249" s="206">
        <v>4.4282241986116098E-2</v>
      </c>
      <c r="K249" s="206">
        <v>4.44717337657458E-2</v>
      </c>
      <c r="L249" s="206">
        <v>4.5460967764863601E-2</v>
      </c>
      <c r="M249" s="206">
        <v>4.7151932690330002E-2</v>
      </c>
      <c r="N249" s="206">
        <v>4.4945324080022497E-2</v>
      </c>
    </row>
    <row r="250" spans="1:14" s="206" customFormat="1">
      <c r="A250" s="205" t="s">
        <v>269</v>
      </c>
      <c r="B250" s="206">
        <v>0</v>
      </c>
      <c r="C250" s="206">
        <v>0</v>
      </c>
      <c r="D250" s="206">
        <v>0</v>
      </c>
      <c r="E250" s="206">
        <v>0</v>
      </c>
      <c r="F250" s="206">
        <v>0</v>
      </c>
      <c r="G250" s="206">
        <v>0</v>
      </c>
      <c r="H250" s="206">
        <v>0</v>
      </c>
      <c r="I250" s="206">
        <v>0</v>
      </c>
      <c r="J250" s="206">
        <v>0</v>
      </c>
      <c r="K250" s="206">
        <v>0</v>
      </c>
      <c r="L250" s="206">
        <v>0</v>
      </c>
      <c r="M250" s="206">
        <v>0</v>
      </c>
      <c r="N250" s="206">
        <v>0</v>
      </c>
    </row>
    <row r="251" spans="1:14" s="206" customFormat="1">
      <c r="A251" s="207" t="s">
        <v>270</v>
      </c>
      <c r="B251" s="206">
        <v>0</v>
      </c>
      <c r="C251" s="206">
        <v>0</v>
      </c>
      <c r="D251" s="206">
        <v>0</v>
      </c>
      <c r="E251" s="206">
        <v>0</v>
      </c>
      <c r="F251" s="206">
        <v>0</v>
      </c>
      <c r="G251" s="206">
        <v>0</v>
      </c>
      <c r="H251" s="206">
        <v>0</v>
      </c>
      <c r="I251" s="206">
        <v>0</v>
      </c>
      <c r="J251" s="206">
        <v>0</v>
      </c>
      <c r="K251" s="206">
        <v>0</v>
      </c>
      <c r="L251" s="206">
        <v>0</v>
      </c>
      <c r="M251" s="206">
        <v>0</v>
      </c>
      <c r="N251" s="206">
        <v>0</v>
      </c>
    </row>
    <row r="252" spans="1:14" s="206" customFormat="1">
      <c r="A252" s="205" t="s">
        <v>271</v>
      </c>
      <c r="B252" s="206">
        <v>2.66044917484255E-2</v>
      </c>
      <c r="C252" s="206">
        <v>2.66044917484255E-2</v>
      </c>
      <c r="D252" s="206">
        <v>2.66044917484255E-2</v>
      </c>
      <c r="E252" s="206">
        <v>2.66044917484255E-2</v>
      </c>
      <c r="F252" s="206">
        <v>2.66044917484255E-2</v>
      </c>
      <c r="G252" s="206">
        <v>2.66044917484255E-2</v>
      </c>
      <c r="H252" s="206">
        <v>2.66044917484255E-2</v>
      </c>
      <c r="I252" s="206">
        <v>2.66044917484255E-2</v>
      </c>
      <c r="J252" s="206">
        <v>2.66044917484255E-2</v>
      </c>
      <c r="K252" s="206">
        <v>2.66044917484255E-2</v>
      </c>
      <c r="L252" s="206">
        <v>2.66044917484255E-2</v>
      </c>
      <c r="M252" s="206">
        <v>2.66044917484255E-2</v>
      </c>
      <c r="N252" s="206">
        <v>2.66044917484255E-2</v>
      </c>
    </row>
    <row r="253" spans="1:14" s="206" customFormat="1">
      <c r="A253" s="205" t="s">
        <v>272</v>
      </c>
      <c r="B253" s="206">
        <v>1.67452184216761E-3</v>
      </c>
      <c r="C253" s="206">
        <v>1.67452184216761E-3</v>
      </c>
      <c r="D253" s="206">
        <v>1.67452184216761E-3</v>
      </c>
      <c r="E253" s="206">
        <v>1.67452184216761E-3</v>
      </c>
      <c r="F253" s="206">
        <v>1.67452184216761E-3</v>
      </c>
      <c r="G253" s="206">
        <v>1.67452184216761E-3</v>
      </c>
      <c r="H253" s="206">
        <v>1.67452184216761E-3</v>
      </c>
      <c r="I253" s="206">
        <v>1.67452184216761E-3</v>
      </c>
      <c r="J253" s="206">
        <v>1.67452184216761E-3</v>
      </c>
      <c r="K253" s="206">
        <v>1.67452184216761E-3</v>
      </c>
      <c r="L253" s="206">
        <v>1.67452184216761E-3</v>
      </c>
      <c r="M253" s="206">
        <v>1.67452184216761E-3</v>
      </c>
      <c r="N253" s="206">
        <v>1.67452184216761E-3</v>
      </c>
    </row>
    <row r="254" spans="1:14" s="206" customFormat="1">
      <c r="A254" s="205" t="s">
        <v>273</v>
      </c>
      <c r="B254" s="206">
        <v>1.9273494176261299E-3</v>
      </c>
      <c r="C254" s="206">
        <v>1.9273494176261299E-3</v>
      </c>
      <c r="D254" s="206">
        <v>1.9273494176261299E-3</v>
      </c>
      <c r="E254" s="206">
        <v>1.9273494176261299E-3</v>
      </c>
      <c r="F254" s="206">
        <v>1.9273494176261299E-3</v>
      </c>
      <c r="G254" s="206">
        <v>1.9273494176261299E-3</v>
      </c>
      <c r="H254" s="206">
        <v>1.9273494176261299E-3</v>
      </c>
      <c r="I254" s="206">
        <v>1.9273494176261299E-3</v>
      </c>
      <c r="J254" s="206">
        <v>1.9273494176261299E-3</v>
      </c>
      <c r="K254" s="206">
        <v>1.9273494176261299E-3</v>
      </c>
      <c r="L254" s="206">
        <v>1.9273494176261299E-3</v>
      </c>
      <c r="M254" s="206">
        <v>1.9273494176261299E-3</v>
      </c>
      <c r="N254" s="206">
        <v>1.9273494176261299E-3</v>
      </c>
    </row>
    <row r="255" spans="1:14" s="206" customFormat="1">
      <c r="A255" s="205" t="s">
        <v>274</v>
      </c>
      <c r="B255" s="206">
        <v>2.94896595452065E-3</v>
      </c>
      <c r="C255" s="206">
        <v>2.94896595452065E-3</v>
      </c>
      <c r="D255" s="206">
        <v>2.94896595452065E-3</v>
      </c>
      <c r="E255" s="206">
        <v>2.94896595452065E-3</v>
      </c>
      <c r="F255" s="206">
        <v>2.94896595452065E-3</v>
      </c>
      <c r="G255" s="206">
        <v>2.94896595452065E-3</v>
      </c>
      <c r="H255" s="206">
        <v>2.94896595452065E-3</v>
      </c>
      <c r="I255" s="206">
        <v>2.94896595452065E-3</v>
      </c>
      <c r="J255" s="206">
        <v>2.94896595452065E-3</v>
      </c>
      <c r="K255" s="206">
        <v>2.94896595452065E-3</v>
      </c>
      <c r="L255" s="206">
        <v>2.94896595452065E-3</v>
      </c>
      <c r="M255" s="206">
        <v>2.94896595452065E-3</v>
      </c>
      <c r="N255" s="206">
        <v>2.94896595452065E-3</v>
      </c>
    </row>
    <row r="256" spans="1:14" s="206" customFormat="1">
      <c r="A256" s="205" t="s">
        <v>275</v>
      </c>
      <c r="B256" s="206">
        <v>0</v>
      </c>
      <c r="C256" s="206">
        <v>0</v>
      </c>
      <c r="D256" s="206">
        <v>0</v>
      </c>
      <c r="E256" s="206">
        <v>0</v>
      </c>
      <c r="F256" s="206">
        <v>0</v>
      </c>
      <c r="G256" s="206">
        <v>0</v>
      </c>
      <c r="H256" s="206">
        <v>0</v>
      </c>
      <c r="I256" s="206">
        <v>0</v>
      </c>
      <c r="J256" s="206">
        <v>0</v>
      </c>
      <c r="K256" s="206">
        <v>0</v>
      </c>
      <c r="L256" s="206">
        <v>0</v>
      </c>
      <c r="M256" s="206">
        <v>0</v>
      </c>
      <c r="N256" s="206">
        <v>0</v>
      </c>
    </row>
    <row r="257" spans="1:14" s="206" customFormat="1">
      <c r="A257" s="205" t="s">
        <v>276</v>
      </c>
      <c r="B257" s="206">
        <v>0</v>
      </c>
      <c r="C257" s="206">
        <v>0</v>
      </c>
      <c r="D257" s="206">
        <v>0</v>
      </c>
      <c r="E257" s="206">
        <v>0</v>
      </c>
      <c r="F257" s="206">
        <v>0</v>
      </c>
      <c r="G257" s="206">
        <v>0</v>
      </c>
      <c r="H257" s="206">
        <v>0</v>
      </c>
      <c r="I257" s="206">
        <v>0</v>
      </c>
      <c r="J257" s="206">
        <v>0</v>
      </c>
      <c r="K257" s="206">
        <v>0</v>
      </c>
      <c r="L257" s="206">
        <v>0</v>
      </c>
      <c r="M257" s="206">
        <v>0</v>
      </c>
      <c r="N257" s="206">
        <v>0</v>
      </c>
    </row>
    <row r="258" spans="1:14" s="206" customFormat="1">
      <c r="A258" s="205" t="s">
        <v>277</v>
      </c>
      <c r="B258" s="206">
        <v>1.08390209967711E-3</v>
      </c>
      <c r="C258" s="206">
        <v>1.08390209967711E-3</v>
      </c>
      <c r="D258" s="206">
        <v>1.08390209967711E-3</v>
      </c>
      <c r="E258" s="206">
        <v>1.08390209967711E-3</v>
      </c>
      <c r="F258" s="206">
        <v>1.08390209967711E-3</v>
      </c>
      <c r="G258" s="206">
        <v>1.08390209967711E-3</v>
      </c>
      <c r="H258" s="206">
        <v>1.08390209967711E-3</v>
      </c>
      <c r="I258" s="206">
        <v>1.08390209967711E-3</v>
      </c>
      <c r="J258" s="206">
        <v>1.08390209967711E-3</v>
      </c>
      <c r="K258" s="206">
        <v>1.08390209967711E-3</v>
      </c>
      <c r="L258" s="206">
        <v>1.08390209967711E-3</v>
      </c>
      <c r="M258" s="206">
        <v>1.08390209967711E-3</v>
      </c>
      <c r="N258" s="206">
        <v>1.08390209967711E-3</v>
      </c>
    </row>
    <row r="259" spans="1:14" s="206" customFormat="1">
      <c r="A259" s="205" t="s">
        <v>278</v>
      </c>
      <c r="B259" s="206">
        <v>4.6843225565500003E-2</v>
      </c>
      <c r="C259" s="206">
        <v>4.6485276825603897E-2</v>
      </c>
      <c r="D259" s="206">
        <v>4.5862302073858302E-2</v>
      </c>
      <c r="E259" s="206">
        <v>4.62739169662785E-2</v>
      </c>
      <c r="F259" s="206">
        <v>4.6392175386184002E-2</v>
      </c>
      <c r="G259" s="206">
        <v>4.6236304838288902E-2</v>
      </c>
      <c r="H259" s="206">
        <v>4.4811833424068102E-2</v>
      </c>
      <c r="I259" s="206">
        <v>4.4921846122383299E-2</v>
      </c>
      <c r="J259" s="206">
        <v>4.4964916759221797E-2</v>
      </c>
      <c r="K259" s="206">
        <v>4.77533978997269E-2</v>
      </c>
      <c r="L259" s="206">
        <v>4.7474560261931503E-2</v>
      </c>
      <c r="M259" s="206">
        <v>4.7283905060525801E-2</v>
      </c>
      <c r="N259" s="206">
        <v>4.6275305098630898E-2</v>
      </c>
    </row>
    <row r="260" spans="1:14" s="206" customFormat="1">
      <c r="A260" s="205" t="s">
        <v>279</v>
      </c>
      <c r="B260" s="206">
        <v>2.5000000000000001E-2</v>
      </c>
      <c r="C260" s="206">
        <v>2.5000000000000001E-2</v>
      </c>
      <c r="D260" s="206">
        <v>2.5000000000000001E-2</v>
      </c>
      <c r="E260" s="206">
        <v>2.5000000000000001E-2</v>
      </c>
      <c r="F260" s="206">
        <v>2.5000000000000001E-2</v>
      </c>
      <c r="G260" s="206">
        <v>2.5000000000000001E-2</v>
      </c>
      <c r="H260" s="206">
        <v>2.5000000000000001E-2</v>
      </c>
      <c r="I260" s="206">
        <v>2.5000000000000001E-2</v>
      </c>
      <c r="J260" s="206">
        <v>2.5000000000000001E-2</v>
      </c>
      <c r="K260" s="206">
        <v>2.5000000000000001E-2</v>
      </c>
      <c r="L260" s="206">
        <v>2.5000000000000001E-2</v>
      </c>
      <c r="M260" s="206">
        <v>2.5000000000000001E-2</v>
      </c>
      <c r="N260" s="206">
        <v>2.4999999999999901E-2</v>
      </c>
    </row>
    <row r="261" spans="1:14" s="206" customFormat="1">
      <c r="A261" s="205" t="s">
        <v>280</v>
      </c>
      <c r="B261" s="206">
        <v>0</v>
      </c>
      <c r="C261" s="206">
        <v>0</v>
      </c>
      <c r="D261" s="206">
        <v>0</v>
      </c>
      <c r="E261" s="206">
        <v>0</v>
      </c>
      <c r="F261" s="206">
        <v>0</v>
      </c>
      <c r="G261" s="206">
        <v>0</v>
      </c>
      <c r="H261" s="206">
        <v>0</v>
      </c>
      <c r="I261" s="206">
        <v>0</v>
      </c>
      <c r="J261" s="206">
        <v>0</v>
      </c>
      <c r="K261" s="206">
        <v>0</v>
      </c>
      <c r="L261" s="206">
        <v>0</v>
      </c>
      <c r="M261" s="206">
        <v>0</v>
      </c>
      <c r="N261" s="206">
        <v>0</v>
      </c>
    </row>
    <row r="262" spans="1:14">
      <c r="A262" s="198" t="s">
        <v>281</v>
      </c>
    </row>
    <row r="263" spans="1:14">
      <c r="A263" s="198" t="s">
        <v>282</v>
      </c>
    </row>
    <row r="264" spans="1:14">
      <c r="A264" s="198" t="s">
        <v>283</v>
      </c>
      <c r="B264" s="195">
        <v>335153.61567999999</v>
      </c>
      <c r="C264" s="195">
        <v>324547.12742999999</v>
      </c>
      <c r="D264" s="195">
        <v>320235.77899999998</v>
      </c>
      <c r="E264" s="195">
        <v>349538.14617999998</v>
      </c>
      <c r="F264" s="195">
        <v>335239.85499999998</v>
      </c>
      <c r="G264" s="195">
        <v>340976.81274999998</v>
      </c>
      <c r="H264" s="195">
        <v>355549.72144999902</v>
      </c>
      <c r="I264" s="195">
        <v>359018.42671999999</v>
      </c>
      <c r="J264" s="195">
        <v>358664.28466</v>
      </c>
      <c r="K264" s="195">
        <v>356284.67245999997</v>
      </c>
      <c r="L264" s="195">
        <v>330033.80598</v>
      </c>
      <c r="M264" s="195">
        <v>326688.62925</v>
      </c>
      <c r="N264" s="195">
        <v>4091930.8765599998</v>
      </c>
    </row>
    <row r="265" spans="1:14">
      <c r="A265" s="198" t="s">
        <v>284</v>
      </c>
      <c r="B265" s="195">
        <v>0</v>
      </c>
      <c r="C265" s="195">
        <v>0</v>
      </c>
      <c r="D265" s="195">
        <v>0</v>
      </c>
      <c r="E265" s="195">
        <v>0</v>
      </c>
      <c r="F265" s="195">
        <v>0</v>
      </c>
      <c r="G265" s="195">
        <v>0</v>
      </c>
      <c r="H265" s="195">
        <v>0</v>
      </c>
      <c r="I265" s="195">
        <v>0</v>
      </c>
      <c r="J265" s="195">
        <v>0</v>
      </c>
      <c r="K265" s="195">
        <v>0</v>
      </c>
      <c r="L265" s="195">
        <v>0</v>
      </c>
      <c r="M265" s="195">
        <v>0</v>
      </c>
      <c r="N265" s="195">
        <v>0</v>
      </c>
    </row>
    <row r="266" spans="1:14">
      <c r="A266" s="198" t="s">
        <v>285</v>
      </c>
      <c r="B266" s="195">
        <v>0</v>
      </c>
      <c r="C266" s="195">
        <v>0</v>
      </c>
      <c r="D266" s="195">
        <v>0</v>
      </c>
      <c r="E266" s="195">
        <v>0</v>
      </c>
      <c r="F266" s="195">
        <v>0</v>
      </c>
      <c r="G266" s="195">
        <v>0</v>
      </c>
      <c r="H266" s="195">
        <v>0</v>
      </c>
      <c r="I266" s="195">
        <v>0</v>
      </c>
      <c r="J266" s="195">
        <v>0</v>
      </c>
      <c r="K266" s="195">
        <v>0</v>
      </c>
      <c r="L266" s="195">
        <v>0</v>
      </c>
      <c r="M266" s="195">
        <v>0</v>
      </c>
      <c r="N266" s="195">
        <v>0</v>
      </c>
    </row>
    <row r="267" spans="1:14">
      <c r="A267" s="198" t="s">
        <v>286</v>
      </c>
      <c r="B267" s="195">
        <v>0</v>
      </c>
      <c r="C267" s="195">
        <v>0</v>
      </c>
      <c r="D267" s="195">
        <v>0</v>
      </c>
      <c r="E267" s="195">
        <v>0</v>
      </c>
      <c r="F267" s="195">
        <v>0</v>
      </c>
      <c r="G267" s="195">
        <v>0</v>
      </c>
      <c r="H267" s="195">
        <v>0</v>
      </c>
      <c r="I267" s="195">
        <v>0</v>
      </c>
      <c r="J267" s="195">
        <v>0</v>
      </c>
      <c r="K267" s="195">
        <v>0</v>
      </c>
      <c r="L267" s="195">
        <v>0</v>
      </c>
      <c r="M267" s="195">
        <v>0</v>
      </c>
      <c r="N267" s="195">
        <v>0</v>
      </c>
    </row>
    <row r="268" spans="1:14">
      <c r="A268" s="202" t="s">
        <v>287</v>
      </c>
      <c r="B268" s="195">
        <v>0</v>
      </c>
      <c r="C268" s="195">
        <v>0</v>
      </c>
      <c r="D268" s="195">
        <v>0</v>
      </c>
      <c r="E268" s="195">
        <v>0</v>
      </c>
      <c r="F268" s="195">
        <v>0</v>
      </c>
      <c r="G268" s="195">
        <v>0</v>
      </c>
      <c r="H268" s="195">
        <v>0</v>
      </c>
      <c r="I268" s="195">
        <v>0</v>
      </c>
      <c r="J268" s="195">
        <v>0</v>
      </c>
      <c r="K268" s="195">
        <v>0</v>
      </c>
      <c r="L268" s="195">
        <v>0</v>
      </c>
      <c r="M268" s="195">
        <v>0</v>
      </c>
      <c r="N268" s="195">
        <v>0</v>
      </c>
    </row>
    <row r="269" spans="1:14" s="266" customFormat="1">
      <c r="A269" s="265" t="s">
        <v>288</v>
      </c>
      <c r="B269" s="266">
        <v>335153.61567999999</v>
      </c>
      <c r="C269" s="266">
        <v>324547.12742999999</v>
      </c>
      <c r="D269" s="266">
        <v>320235.77899999998</v>
      </c>
      <c r="E269" s="266">
        <v>349538.14617999998</v>
      </c>
      <c r="F269" s="266">
        <v>335239.85499999998</v>
      </c>
      <c r="G269" s="266">
        <v>340976.81274999998</v>
      </c>
      <c r="H269" s="266">
        <v>355549.72144999902</v>
      </c>
      <c r="I269" s="266">
        <v>359018.42671999999</v>
      </c>
      <c r="J269" s="266">
        <v>358664.28466</v>
      </c>
      <c r="K269" s="266">
        <v>356284.67245999997</v>
      </c>
      <c r="L269" s="266">
        <v>330033.80598</v>
      </c>
      <c r="M269" s="266">
        <v>326688.62925</v>
      </c>
      <c r="N269" s="266">
        <v>4091930.8765599998</v>
      </c>
    </row>
    <row r="270" spans="1:14" s="266" customFormat="1">
      <c r="A270" s="265" t="s">
        <v>289</v>
      </c>
      <c r="B270" s="266">
        <v>205452.86827331499</v>
      </c>
      <c r="C270" s="266">
        <v>187113.726998831</v>
      </c>
      <c r="D270" s="266">
        <v>177050.23213659701</v>
      </c>
      <c r="E270" s="266">
        <v>206784.42308532301</v>
      </c>
      <c r="F270" s="266">
        <v>206623.78516414599</v>
      </c>
      <c r="G270" s="266">
        <v>205008.22740272299</v>
      </c>
      <c r="H270" s="266">
        <v>215082.55029310001</v>
      </c>
      <c r="I270" s="266">
        <v>217341.45787398299</v>
      </c>
      <c r="J270" s="266">
        <v>215483.24054332299</v>
      </c>
      <c r="K270" s="266">
        <v>213141.513179626</v>
      </c>
      <c r="L270" s="266">
        <v>193141.107626896</v>
      </c>
      <c r="M270" s="266">
        <v>184327.22574208499</v>
      </c>
      <c r="N270" s="266">
        <v>2426550.3583199498</v>
      </c>
    </row>
    <row r="271" spans="1:14" s="266" customFormat="1">
      <c r="A271" s="265" t="s">
        <v>290</v>
      </c>
      <c r="B271" s="266">
        <v>0</v>
      </c>
      <c r="C271" s="266">
        <v>0</v>
      </c>
      <c r="D271" s="266">
        <v>0</v>
      </c>
      <c r="E271" s="266">
        <v>0</v>
      </c>
      <c r="F271" s="266">
        <v>0</v>
      </c>
      <c r="G271" s="266">
        <v>0</v>
      </c>
      <c r="H271" s="266">
        <v>0</v>
      </c>
      <c r="I271" s="266">
        <v>0</v>
      </c>
      <c r="J271" s="266">
        <v>0</v>
      </c>
      <c r="K271" s="266">
        <v>0</v>
      </c>
      <c r="L271" s="266">
        <v>0</v>
      </c>
      <c r="M271" s="266">
        <v>0</v>
      </c>
      <c r="N271" s="266">
        <v>0</v>
      </c>
    </row>
    <row r="272" spans="1:14" s="266" customFormat="1">
      <c r="A272" s="265" t="s">
        <v>291</v>
      </c>
      <c r="B272" s="266">
        <v>12931.4748318773</v>
      </c>
      <c r="C272" s="266">
        <v>11777.185063025099</v>
      </c>
      <c r="D272" s="266">
        <v>11143.775407441201</v>
      </c>
      <c r="E272" s="266">
        <v>13015.2846500778</v>
      </c>
      <c r="F272" s="266">
        <v>13005.1738871948</v>
      </c>
      <c r="G272" s="266">
        <v>12903.4885483291</v>
      </c>
      <c r="H272" s="266">
        <v>13537.579734302701</v>
      </c>
      <c r="I272" s="266">
        <v>13679.7583603557</v>
      </c>
      <c r="J272" s="266">
        <v>13562.799707767599</v>
      </c>
      <c r="K272" s="266">
        <v>13415.408295220001</v>
      </c>
      <c r="L272" s="266">
        <v>12156.556358977399</v>
      </c>
      <c r="M272" s="266">
        <v>11601.798994320099</v>
      </c>
      <c r="N272" s="266">
        <v>152730.28383888901</v>
      </c>
    </row>
    <row r="273" spans="1:14" s="266" customFormat="1">
      <c r="A273" s="265" t="s">
        <v>292</v>
      </c>
      <c r="B273" s="266">
        <v>-1493454.3218173301</v>
      </c>
      <c r="C273" s="266">
        <v>-1423916.3960077199</v>
      </c>
      <c r="D273" s="266">
        <v>-1455574.79351301</v>
      </c>
      <c r="E273" s="266">
        <v>-1587315.81716686</v>
      </c>
      <c r="F273" s="266">
        <v>-1811220.68740165</v>
      </c>
      <c r="G273" s="266">
        <v>-1848067.2688491901</v>
      </c>
      <c r="H273" s="266">
        <v>-1913306.06770216</v>
      </c>
      <c r="I273" s="266">
        <v>-1958847.5694897501</v>
      </c>
      <c r="J273" s="266">
        <v>-1991292.68674238</v>
      </c>
      <c r="K273" s="266">
        <v>-1975605.4830137</v>
      </c>
      <c r="L273" s="266">
        <v>-1701250.9088184601</v>
      </c>
      <c r="M273" s="266">
        <v>-1539501.0567201499</v>
      </c>
      <c r="N273" s="266">
        <v>-20699353.057242401</v>
      </c>
    </row>
    <row r="274" spans="1:14" s="266" customFormat="1">
      <c r="A274" s="265" t="s">
        <v>293</v>
      </c>
      <c r="B274" s="266">
        <v>0</v>
      </c>
      <c r="C274" s="266">
        <v>0</v>
      </c>
      <c r="D274" s="266">
        <v>0</v>
      </c>
      <c r="E274" s="266">
        <v>0</v>
      </c>
      <c r="F274" s="266">
        <v>0</v>
      </c>
      <c r="G274" s="266">
        <v>0</v>
      </c>
      <c r="H274" s="266">
        <v>0</v>
      </c>
      <c r="I274" s="266">
        <v>0</v>
      </c>
      <c r="J274" s="266">
        <v>0</v>
      </c>
      <c r="K274" s="266">
        <v>0</v>
      </c>
      <c r="L274" s="266">
        <v>0</v>
      </c>
      <c r="M274" s="266">
        <v>0</v>
      </c>
      <c r="N274" s="266">
        <v>0</v>
      </c>
    </row>
    <row r="275" spans="1:14" s="266" customFormat="1">
      <c r="A275" s="265" t="s">
        <v>294</v>
      </c>
      <c r="B275" s="266">
        <v>0</v>
      </c>
      <c r="C275" s="266">
        <v>0</v>
      </c>
      <c r="D275" s="266">
        <v>0</v>
      </c>
      <c r="E275" s="266">
        <v>0</v>
      </c>
      <c r="F275" s="266">
        <v>0</v>
      </c>
      <c r="G275" s="266">
        <v>0</v>
      </c>
      <c r="H275" s="266">
        <v>0</v>
      </c>
      <c r="I275" s="266">
        <v>0</v>
      </c>
      <c r="J275" s="266">
        <v>0</v>
      </c>
      <c r="K275" s="266">
        <v>0</v>
      </c>
      <c r="L275" s="266">
        <v>0</v>
      </c>
      <c r="M275" s="266">
        <v>0</v>
      </c>
      <c r="N275" s="266">
        <v>0</v>
      </c>
    </row>
    <row r="276" spans="1:14" s="266" customFormat="1">
      <c r="A276" s="265" t="s">
        <v>295</v>
      </c>
      <c r="B276" s="266">
        <v>12931.4748318773</v>
      </c>
      <c r="C276" s="266">
        <v>11777.185063025099</v>
      </c>
      <c r="D276" s="266">
        <v>11143.775407441201</v>
      </c>
      <c r="E276" s="266">
        <v>13015.2846500778</v>
      </c>
      <c r="F276" s="266">
        <v>13005.1738871948</v>
      </c>
      <c r="G276" s="266">
        <v>12903.4885483291</v>
      </c>
      <c r="H276" s="266">
        <v>13537.579734302701</v>
      </c>
      <c r="I276" s="266">
        <v>13679.7583603557</v>
      </c>
      <c r="J276" s="266">
        <v>13562.799707767599</v>
      </c>
      <c r="K276" s="266">
        <v>13415.408295220001</v>
      </c>
      <c r="L276" s="266">
        <v>12156.556358977399</v>
      </c>
      <c r="M276" s="266">
        <v>11601.798994320099</v>
      </c>
      <c r="N276" s="266">
        <v>152730.28383888901</v>
      </c>
    </row>
    <row r="277" spans="1:14" s="266" customFormat="1">
      <c r="A277" s="265" t="s">
        <v>296</v>
      </c>
      <c r="B277" s="266">
        <v>14883.932749424701</v>
      </c>
      <c r="C277" s="266">
        <v>13555.362612119599</v>
      </c>
      <c r="D277" s="266">
        <v>12826.317639360101</v>
      </c>
      <c r="E277" s="266">
        <v>14980.396587776901</v>
      </c>
      <c r="F277" s="266">
        <v>14968.7592519933</v>
      </c>
      <c r="G277" s="266">
        <v>14851.720958607901</v>
      </c>
      <c r="H277" s="266">
        <v>15581.550362580399</v>
      </c>
      <c r="I277" s="266">
        <v>15745.195819582799</v>
      </c>
      <c r="J277" s="266">
        <v>15610.578172159299</v>
      </c>
      <c r="K277" s="266">
        <v>15440.9328764198</v>
      </c>
      <c r="L277" s="266">
        <v>13992.013259429899</v>
      </c>
      <c r="M277" s="266">
        <v>13353.4958888163</v>
      </c>
      <c r="N277" s="266">
        <v>175790.256178271</v>
      </c>
    </row>
    <row r="278" spans="1:14" s="266" customFormat="1">
      <c r="A278" s="265" t="s">
        <v>297</v>
      </c>
      <c r="B278" s="266">
        <v>22773.354196194301</v>
      </c>
      <c r="C278" s="266">
        <v>20740.558239594298</v>
      </c>
      <c r="D278" s="266">
        <v>19625.073530739501</v>
      </c>
      <c r="E278" s="266">
        <v>22920.9499422181</v>
      </c>
      <c r="F278" s="266">
        <v>22903.144085784701</v>
      </c>
      <c r="G278" s="266">
        <v>22724.068128196399</v>
      </c>
      <c r="H278" s="266">
        <v>23840.753066194698</v>
      </c>
      <c r="I278" s="266">
        <v>24091.140918495199</v>
      </c>
      <c r="J278" s="266">
        <v>23885.167442435799</v>
      </c>
      <c r="K278" s="266">
        <v>23625.599459118901</v>
      </c>
      <c r="L278" s="266">
        <v>21408.6612214208</v>
      </c>
      <c r="M278" s="266">
        <v>20431.689443449799</v>
      </c>
      <c r="N278" s="266">
        <v>268970.15967384202</v>
      </c>
    </row>
    <row r="279" spans="1:14" s="266" customFormat="1">
      <c r="A279" s="265" t="s">
        <v>298</v>
      </c>
      <c r="B279" s="266">
        <v>0</v>
      </c>
      <c r="C279" s="266">
        <v>0</v>
      </c>
      <c r="D279" s="266">
        <v>0</v>
      </c>
      <c r="E279" s="266">
        <v>0</v>
      </c>
      <c r="F279" s="266">
        <v>0</v>
      </c>
      <c r="G279" s="266">
        <v>0</v>
      </c>
      <c r="H279" s="266">
        <v>0</v>
      </c>
      <c r="I279" s="266">
        <v>0</v>
      </c>
      <c r="J279" s="266">
        <v>0</v>
      </c>
      <c r="K279" s="266">
        <v>0</v>
      </c>
      <c r="L279" s="266">
        <v>0</v>
      </c>
      <c r="M279" s="266">
        <v>0</v>
      </c>
      <c r="N279" s="266">
        <v>0</v>
      </c>
    </row>
    <row r="280" spans="1:14" s="266" customFormat="1">
      <c r="A280" s="265" t="s">
        <v>299</v>
      </c>
      <c r="B280" s="266">
        <v>8370.4209579312901</v>
      </c>
      <c r="C280" s="266">
        <v>7623.2601430713603</v>
      </c>
      <c r="D280" s="266">
        <v>7213.2600831412001</v>
      </c>
      <c r="E280" s="266">
        <v>8424.6702580201309</v>
      </c>
      <c r="F280" s="266">
        <v>8418.12565714228</v>
      </c>
      <c r="G280" s="266">
        <v>8352.3057021393797</v>
      </c>
      <c r="H280" s="266">
        <v>8762.7469102241193</v>
      </c>
      <c r="I280" s="266">
        <v>8854.7777858013997</v>
      </c>
      <c r="J280" s="266">
        <v>8779.07155974735</v>
      </c>
      <c r="K280" s="266">
        <v>8683.6664969337708</v>
      </c>
      <c r="L280" s="266">
        <v>7868.8235832637101</v>
      </c>
      <c r="M280" s="266">
        <v>7509.7344049553803</v>
      </c>
      <c r="N280" s="266">
        <v>98860.8635423714</v>
      </c>
    </row>
    <row r="281" spans="1:14" s="266" customFormat="1">
      <c r="A281" s="265" t="s">
        <v>300</v>
      </c>
      <c r="B281" s="266">
        <v>599565.66668874305</v>
      </c>
      <c r="C281" s="266">
        <v>565357.22048664198</v>
      </c>
      <c r="D281" s="266">
        <v>548094.43779727898</v>
      </c>
      <c r="E281" s="266">
        <v>615663.87070341699</v>
      </c>
      <c r="F281" s="266">
        <v>601158.84304626205</v>
      </c>
      <c r="G281" s="266">
        <v>604816.62348999595</v>
      </c>
      <c r="H281" s="266">
        <v>632354.90181640198</v>
      </c>
      <c r="I281" s="266">
        <v>638730.75747821899</v>
      </c>
      <c r="J281" s="266">
        <v>635985.14208543301</v>
      </c>
      <c r="K281" s="266">
        <v>630591.79276731901</v>
      </c>
      <c r="L281" s="266">
        <v>578600.968029988</v>
      </c>
      <c r="M281" s="266">
        <v>563912.57372362597</v>
      </c>
      <c r="N281" s="266">
        <v>7214832.79811332</v>
      </c>
    </row>
    <row r="282" spans="1:14" s="266" customFormat="1">
      <c r="A282" s="265" t="s">
        <v>301</v>
      </c>
    </row>
    <row r="283" spans="1:14" s="266" customFormat="1">
      <c r="A283" s="265" t="s">
        <v>302</v>
      </c>
      <c r="B283" s="266">
        <v>28805.733093364201</v>
      </c>
      <c r="C283" s="266">
        <v>26954.653230436401</v>
      </c>
      <c r="D283" s="266">
        <v>25781.4078679593</v>
      </c>
      <c r="E283" s="266">
        <v>29219.670596992299</v>
      </c>
      <c r="F283" s="266">
        <v>28604.170750315501</v>
      </c>
      <c r="G283" s="266">
        <v>28681.5238717416</v>
      </c>
      <c r="H283" s="266">
        <v>29063.5718206046</v>
      </c>
      <c r="I283" s="266">
        <v>29428.6818472511</v>
      </c>
      <c r="J283" s="266">
        <v>29330.275870741902</v>
      </c>
      <c r="K283" s="266">
        <v>30885.026453661401</v>
      </c>
      <c r="L283" s="266">
        <v>28173.155409591302</v>
      </c>
      <c r="M283" s="266">
        <v>27347.680613727902</v>
      </c>
      <c r="N283" s="266">
        <v>342275.55142638797</v>
      </c>
    </row>
    <row r="284" spans="1:14" s="266" customFormat="1">
      <c r="A284" s="265" t="s">
        <v>303</v>
      </c>
      <c r="B284" s="266">
        <v>15373.4786330446</v>
      </c>
      <c r="C284" s="266">
        <v>14496.338986836899</v>
      </c>
      <c r="D284" s="266">
        <v>14053.703533263501</v>
      </c>
      <c r="E284" s="266">
        <v>15786.2530949594</v>
      </c>
      <c r="F284" s="266">
        <v>15414.329308878499</v>
      </c>
      <c r="G284" s="266">
        <v>15508.1185510255</v>
      </c>
      <c r="H284" s="266">
        <v>16214.2282517026</v>
      </c>
      <c r="I284" s="266">
        <v>16377.7117302107</v>
      </c>
      <c r="J284" s="266">
        <v>16307.3113355239</v>
      </c>
      <c r="K284" s="266">
        <v>16169.0203273671</v>
      </c>
      <c r="L284" s="266">
        <v>14835.9222571791</v>
      </c>
      <c r="M284" s="266">
        <v>14459.2967621442</v>
      </c>
      <c r="N284" s="266">
        <v>184995.712772136</v>
      </c>
    </row>
    <row r="285" spans="1:14">
      <c r="A285" s="198" t="s">
        <v>304</v>
      </c>
    </row>
    <row r="286" spans="1:14">
      <c r="A286" s="194" t="s">
        <v>305</v>
      </c>
      <c r="B286" s="195">
        <v>643744.87841515196</v>
      </c>
      <c r="C286" s="195">
        <v>606808.21270391496</v>
      </c>
      <c r="D286" s="195">
        <v>587929.54919850198</v>
      </c>
      <c r="E286" s="195">
        <v>660669.79439536796</v>
      </c>
      <c r="F286" s="195">
        <v>645177.34310545598</v>
      </c>
      <c r="G286" s="195">
        <v>649006.26591276296</v>
      </c>
      <c r="H286" s="195">
        <v>677632.70188870898</v>
      </c>
      <c r="I286" s="195">
        <v>684537.15105568001</v>
      </c>
      <c r="J286" s="195">
        <v>681622.72929169901</v>
      </c>
      <c r="K286" s="195">
        <v>677645.83954834798</v>
      </c>
      <c r="L286" s="195">
        <v>621610.04569675797</v>
      </c>
      <c r="M286" s="195">
        <v>605719.55109949899</v>
      </c>
      <c r="N286" s="195">
        <v>7742104.0623118496</v>
      </c>
    </row>
    <row r="287" spans="1:14">
      <c r="A287" s="198" t="s">
        <v>306</v>
      </c>
    </row>
    <row r="288" spans="1:14">
      <c r="A288" s="194" t="s">
        <v>307</v>
      </c>
    </row>
    <row r="289" spans="1:14">
      <c r="A289" s="198" t="s">
        <v>308</v>
      </c>
      <c r="B289" s="195">
        <v>14989.141667218501</v>
      </c>
      <c r="C289" s="195">
        <v>14133.930512166</v>
      </c>
      <c r="D289" s="195">
        <v>13702.360944931899</v>
      </c>
      <c r="E289" s="195">
        <v>15391.596767585401</v>
      </c>
      <c r="F289" s="195">
        <v>15028.9710761565</v>
      </c>
      <c r="G289" s="195">
        <v>15120.4155872499</v>
      </c>
      <c r="H289" s="195">
        <v>15808.87254541</v>
      </c>
      <c r="I289" s="195">
        <v>15968.268936955399</v>
      </c>
      <c r="J289" s="195">
        <v>15899.6285521358</v>
      </c>
      <c r="K289" s="195">
        <v>15764.7948191829</v>
      </c>
      <c r="L289" s="195">
        <v>14465.0242007497</v>
      </c>
      <c r="M289" s="195">
        <v>14097.8143430906</v>
      </c>
      <c r="N289" s="195">
        <v>180370.819952833</v>
      </c>
    </row>
    <row r="290" spans="1:14">
      <c r="A290" s="198" t="s">
        <v>309</v>
      </c>
      <c r="B290" s="195">
        <v>431.687280015895</v>
      </c>
      <c r="C290" s="195">
        <v>407.05719875038199</v>
      </c>
      <c r="D290" s="195">
        <v>394.62799521404099</v>
      </c>
      <c r="E290" s="195">
        <v>443.27798690646</v>
      </c>
      <c r="F290" s="195">
        <v>432.83436699330798</v>
      </c>
      <c r="G290" s="195">
        <v>435.46796891279701</v>
      </c>
      <c r="H290" s="195">
        <v>455.29552930780898</v>
      </c>
      <c r="I290" s="195">
        <v>459.88614538431699</v>
      </c>
      <c r="J290" s="195">
        <v>457.90930230151201</v>
      </c>
      <c r="K290" s="195">
        <v>454.02609079246997</v>
      </c>
      <c r="L290" s="195">
        <v>416.59269698159102</v>
      </c>
      <c r="M290" s="195">
        <v>406.017053081011</v>
      </c>
      <c r="N290" s="195">
        <v>5194.67961464159</v>
      </c>
    </row>
    <row r="291" spans="1:14">
      <c r="A291" s="198" t="s">
        <v>310</v>
      </c>
      <c r="B291" s="195">
        <v>643744.87841515196</v>
      </c>
      <c r="C291" s="195">
        <v>606808.21270391496</v>
      </c>
      <c r="D291" s="195">
        <v>587929.54919850198</v>
      </c>
      <c r="E291" s="195">
        <v>660669.79439536796</v>
      </c>
      <c r="F291" s="195">
        <v>645177.34310545598</v>
      </c>
      <c r="G291" s="195">
        <v>649006.26591276296</v>
      </c>
      <c r="H291" s="195">
        <v>677632.70188870898</v>
      </c>
      <c r="I291" s="195">
        <v>684537.15105568001</v>
      </c>
      <c r="J291" s="195">
        <v>681622.72929169901</v>
      </c>
      <c r="K291" s="195">
        <v>677645.83954834798</v>
      </c>
      <c r="L291" s="195">
        <v>621610.04569675797</v>
      </c>
      <c r="M291" s="195">
        <v>605719.55109949899</v>
      </c>
      <c r="N291" s="195">
        <v>7742104.0623118496</v>
      </c>
    </row>
    <row r="292" spans="1:14">
      <c r="A292" s="198" t="s">
        <v>311</v>
      </c>
    </row>
    <row r="293" spans="1:14" s="209" customFormat="1">
      <c r="A293" s="208" t="s">
        <v>312</v>
      </c>
      <c r="B293" s="209">
        <v>0.14839824847143501</v>
      </c>
      <c r="C293" s="209">
        <v>0.15078586467541899</v>
      </c>
      <c r="D293" s="209">
        <v>0.152137930214647</v>
      </c>
      <c r="E293" s="209">
        <v>0.14940016098662201</v>
      </c>
      <c r="F293" s="209">
        <v>0.14771236046171601</v>
      </c>
      <c r="G293" s="209">
        <v>0.148641149618711</v>
      </c>
      <c r="H293" s="209">
        <v>0.14694664662474799</v>
      </c>
      <c r="I293" s="209">
        <v>0.147024164603998</v>
      </c>
      <c r="J293" s="209">
        <v>0.14740248770807701</v>
      </c>
      <c r="K293" s="209">
        <v>0.150380460628212</v>
      </c>
      <c r="L293" s="209">
        <v>0.15109085698953501</v>
      </c>
      <c r="M293" s="209">
        <v>0.15259116671359499</v>
      </c>
      <c r="N293" s="209">
        <v>0.14937595814139301</v>
      </c>
    </row>
    <row r="294" spans="1:14">
      <c r="A294" s="198" t="s">
        <v>313</v>
      </c>
    </row>
    <row r="295" spans="1:14">
      <c r="A295" s="198" t="s">
        <v>314</v>
      </c>
    </row>
    <row r="296" spans="1:14">
      <c r="A296" s="198" t="s">
        <v>315</v>
      </c>
      <c r="B296" s="195">
        <v>0</v>
      </c>
      <c r="C296" s="195">
        <v>0</v>
      </c>
      <c r="D296" s="195">
        <v>0</v>
      </c>
      <c r="E296" s="195">
        <v>0</v>
      </c>
      <c r="F296" s="195">
        <v>0</v>
      </c>
      <c r="G296" s="195">
        <v>0</v>
      </c>
      <c r="H296" s="195">
        <v>0</v>
      </c>
      <c r="I296" s="195">
        <v>0</v>
      </c>
      <c r="J296" s="195">
        <v>0</v>
      </c>
      <c r="K296" s="195">
        <v>0</v>
      </c>
      <c r="L296" s="195">
        <v>0</v>
      </c>
      <c r="M296" s="195">
        <v>0</v>
      </c>
      <c r="N296" s="195">
        <v>0</v>
      </c>
    </row>
    <row r="297" spans="1:14">
      <c r="A297" s="198" t="s">
        <v>316</v>
      </c>
    </row>
    <row r="298" spans="1:14" s="197" customFormat="1">
      <c r="A298" s="196" t="s">
        <v>317</v>
      </c>
      <c r="B298" s="197" t="s">
        <v>222</v>
      </c>
      <c r="C298" s="197" t="s">
        <v>222</v>
      </c>
      <c r="D298" s="197" t="s">
        <v>222</v>
      </c>
      <c r="E298" s="197" t="s">
        <v>222</v>
      </c>
      <c r="F298" s="197" t="s">
        <v>222</v>
      </c>
      <c r="G298" s="197" t="s">
        <v>222</v>
      </c>
      <c r="H298" s="197" t="s">
        <v>222</v>
      </c>
      <c r="I298" s="197" t="s">
        <v>222</v>
      </c>
      <c r="J298" s="197" t="s">
        <v>222</v>
      </c>
      <c r="K298" s="197" t="s">
        <v>222</v>
      </c>
      <c r="L298" s="197" t="s">
        <v>222</v>
      </c>
      <c r="M298" s="197" t="s">
        <v>222</v>
      </c>
    </row>
    <row r="299" spans="1:14" s="197" customFormat="1">
      <c r="A299" s="196" t="s">
        <v>318</v>
      </c>
      <c r="B299" s="197" t="s">
        <v>227</v>
      </c>
      <c r="C299" s="197" t="s">
        <v>227</v>
      </c>
      <c r="D299" s="197" t="s">
        <v>227</v>
      </c>
      <c r="E299" s="197" t="s">
        <v>227</v>
      </c>
      <c r="F299" s="197" t="s">
        <v>227</v>
      </c>
      <c r="G299" s="197" t="s">
        <v>227</v>
      </c>
      <c r="H299" s="197" t="s">
        <v>227</v>
      </c>
      <c r="I299" s="197" t="s">
        <v>227</v>
      </c>
      <c r="J299" s="197" t="s">
        <v>227</v>
      </c>
      <c r="K299" s="197" t="s">
        <v>227</v>
      </c>
      <c r="L299" s="197" t="s">
        <v>227</v>
      </c>
      <c r="M299" s="197" t="s">
        <v>227</v>
      </c>
    </row>
    <row r="300" spans="1:14">
      <c r="A300" s="194" t="s">
        <v>319</v>
      </c>
    </row>
    <row r="301" spans="1:14" s="197" customFormat="1">
      <c r="A301" s="196" t="s">
        <v>320</v>
      </c>
      <c r="B301" s="197" t="s">
        <v>321</v>
      </c>
      <c r="C301" s="197" t="s">
        <v>321</v>
      </c>
      <c r="D301" s="197" t="s">
        <v>321</v>
      </c>
      <c r="E301" s="197" t="s">
        <v>321</v>
      </c>
      <c r="F301" s="197" t="s">
        <v>321</v>
      </c>
      <c r="G301" s="197" t="s">
        <v>321</v>
      </c>
      <c r="H301" s="197" t="s">
        <v>321</v>
      </c>
      <c r="I301" s="197" t="s">
        <v>321</v>
      </c>
      <c r="J301" s="197" t="s">
        <v>321</v>
      </c>
      <c r="K301" s="197" t="s">
        <v>321</v>
      </c>
      <c r="L301" s="197" t="s">
        <v>321</v>
      </c>
      <c r="M301" s="197" t="s">
        <v>321</v>
      </c>
      <c r="N301" s="197" t="s">
        <v>321</v>
      </c>
    </row>
    <row r="302" spans="1:14">
      <c r="A302" s="198" t="s">
        <v>334</v>
      </c>
      <c r="B302" s="195">
        <v>0</v>
      </c>
      <c r="C302" s="195">
        <v>0</v>
      </c>
      <c r="D302" s="195">
        <v>0</v>
      </c>
      <c r="E302" s="195">
        <v>0</v>
      </c>
      <c r="F302" s="195">
        <v>0</v>
      </c>
      <c r="G302" s="195">
        <v>0</v>
      </c>
      <c r="H302" s="195">
        <v>0</v>
      </c>
      <c r="I302" s="195">
        <v>0</v>
      </c>
      <c r="J302" s="195">
        <v>0</v>
      </c>
      <c r="K302" s="195">
        <v>0</v>
      </c>
      <c r="L302" s="195">
        <v>0</v>
      </c>
      <c r="M302" s="195">
        <v>0</v>
      </c>
      <c r="N302" s="195">
        <v>0</v>
      </c>
    </row>
    <row r="303" spans="1:14">
      <c r="A303" s="198" t="s">
        <v>335</v>
      </c>
      <c r="B303" s="195">
        <v>0</v>
      </c>
      <c r="C303" s="195">
        <v>0</v>
      </c>
      <c r="D303" s="195">
        <v>0</v>
      </c>
      <c r="E303" s="195">
        <v>0</v>
      </c>
      <c r="F303" s="195">
        <v>0</v>
      </c>
      <c r="G303" s="195">
        <v>0</v>
      </c>
      <c r="H303" s="195">
        <v>0</v>
      </c>
      <c r="I303" s="195">
        <v>0</v>
      </c>
      <c r="J303" s="195">
        <v>0</v>
      </c>
      <c r="K303" s="195">
        <v>0</v>
      </c>
      <c r="L303" s="195">
        <v>0</v>
      </c>
      <c r="M303" s="195">
        <v>0</v>
      </c>
      <c r="N303" s="195">
        <v>0</v>
      </c>
    </row>
    <row r="304" spans="1:14">
      <c r="A304" s="198" t="s">
        <v>336</v>
      </c>
      <c r="B304" s="195">
        <v>0</v>
      </c>
      <c r="C304" s="195">
        <v>0</v>
      </c>
      <c r="D304" s="195">
        <v>0</v>
      </c>
      <c r="E304" s="195">
        <v>0</v>
      </c>
      <c r="F304" s="195">
        <v>0</v>
      </c>
      <c r="G304" s="195">
        <v>0</v>
      </c>
      <c r="H304" s="195">
        <v>0</v>
      </c>
      <c r="I304" s="195">
        <v>0</v>
      </c>
      <c r="J304" s="195">
        <v>0</v>
      </c>
      <c r="K304" s="195">
        <v>0</v>
      </c>
      <c r="L304" s="195">
        <v>0</v>
      </c>
      <c r="M304" s="195">
        <v>0</v>
      </c>
      <c r="N304" s="195">
        <v>0</v>
      </c>
    </row>
    <row r="305" spans="1:14">
      <c r="A305" s="198" t="s">
        <v>337</v>
      </c>
    </row>
    <row r="306" spans="1:14">
      <c r="A306" s="198" t="s">
        <v>338</v>
      </c>
    </row>
    <row r="307" spans="1:14" s="211" customFormat="1">
      <c r="A307" s="210" t="s">
        <v>211</v>
      </c>
    </row>
    <row r="308" spans="1:14" s="213" customFormat="1">
      <c r="A308" s="212" t="s">
        <v>226</v>
      </c>
      <c r="B308" s="213" t="s">
        <v>340</v>
      </c>
      <c r="C308" s="213" t="s">
        <v>340</v>
      </c>
      <c r="D308" s="213" t="s">
        <v>340</v>
      </c>
      <c r="E308" s="213" t="s">
        <v>340</v>
      </c>
      <c r="F308" s="213" t="s">
        <v>340</v>
      </c>
      <c r="G308" s="213" t="s">
        <v>340</v>
      </c>
      <c r="H308" s="213" t="s">
        <v>340</v>
      </c>
      <c r="I308" s="213" t="s">
        <v>340</v>
      </c>
      <c r="J308" s="213" t="s">
        <v>340</v>
      </c>
      <c r="K308" s="213" t="s">
        <v>340</v>
      </c>
      <c r="L308" s="213" t="s">
        <v>340</v>
      </c>
      <c r="M308" s="213" t="s">
        <v>340</v>
      </c>
    </row>
    <row r="309" spans="1:14" s="213" customFormat="1">
      <c r="A309" s="212" t="s">
        <v>228</v>
      </c>
      <c r="B309" s="213" t="s">
        <v>229</v>
      </c>
      <c r="C309" s="213" t="s">
        <v>229</v>
      </c>
      <c r="D309" s="213" t="s">
        <v>229</v>
      </c>
      <c r="E309" s="213" t="s">
        <v>229</v>
      </c>
      <c r="F309" s="213" t="s">
        <v>229</v>
      </c>
      <c r="G309" s="213" t="s">
        <v>229</v>
      </c>
      <c r="H309" s="213" t="s">
        <v>229</v>
      </c>
      <c r="I309" s="213" t="s">
        <v>229</v>
      </c>
      <c r="J309" s="213" t="s">
        <v>229</v>
      </c>
      <c r="K309" s="213" t="s">
        <v>229</v>
      </c>
      <c r="L309" s="213" t="s">
        <v>229</v>
      </c>
      <c r="M309" s="213" t="s">
        <v>229</v>
      </c>
    </row>
    <row r="310" spans="1:14" s="213" customFormat="1">
      <c r="A310" s="212" t="s">
        <v>230</v>
      </c>
      <c r="B310" s="213" t="s">
        <v>229</v>
      </c>
      <c r="C310" s="213" t="s">
        <v>229</v>
      </c>
      <c r="D310" s="213" t="s">
        <v>229</v>
      </c>
      <c r="E310" s="213" t="s">
        <v>229</v>
      </c>
      <c r="F310" s="213" t="s">
        <v>229</v>
      </c>
      <c r="G310" s="213" t="s">
        <v>229</v>
      </c>
      <c r="H310" s="213" t="s">
        <v>229</v>
      </c>
      <c r="I310" s="213" t="s">
        <v>229</v>
      </c>
      <c r="J310" s="213" t="s">
        <v>229</v>
      </c>
      <c r="K310" s="213" t="s">
        <v>229</v>
      </c>
      <c r="L310" s="213" t="s">
        <v>229</v>
      </c>
      <c r="M310" s="213" t="s">
        <v>229</v>
      </c>
    </row>
    <row r="311" spans="1:14" s="211" customFormat="1">
      <c r="A311" s="210" t="s">
        <v>231</v>
      </c>
    </row>
    <row r="312" spans="1:14" s="211" customFormat="1">
      <c r="A312" s="214" t="s">
        <v>232</v>
      </c>
      <c r="B312" s="211">
        <v>100937.880299999</v>
      </c>
      <c r="C312" s="211">
        <v>109503.26186</v>
      </c>
      <c r="D312" s="211">
        <v>123248.14025</v>
      </c>
      <c r="E312" s="211">
        <v>112194.11207</v>
      </c>
      <c r="F312" s="211">
        <v>113438.05637000001</v>
      </c>
      <c r="G312" s="211">
        <v>112577.20762</v>
      </c>
      <c r="H312" s="211">
        <v>102471.61464</v>
      </c>
      <c r="I312" s="211">
        <v>104438.78307999999</v>
      </c>
      <c r="J312" s="211">
        <v>115555.27479</v>
      </c>
      <c r="K312" s="211">
        <v>114223.004739999</v>
      </c>
      <c r="L312" s="211">
        <v>122999.66429</v>
      </c>
      <c r="M312" s="211">
        <v>108035.44203000001</v>
      </c>
      <c r="N312" s="211">
        <v>1339622.4420400001</v>
      </c>
    </row>
    <row r="313" spans="1:14" s="211" customFormat="1">
      <c r="A313" s="214" t="s">
        <v>99</v>
      </c>
      <c r="B313" s="211">
        <v>1657647</v>
      </c>
      <c r="C313" s="211">
        <v>1719793</v>
      </c>
      <c r="D313" s="211">
        <v>1951535</v>
      </c>
      <c r="E313" s="211">
        <v>1922737</v>
      </c>
      <c r="F313" s="211">
        <v>2085358</v>
      </c>
      <c r="G313" s="211">
        <v>2012354</v>
      </c>
      <c r="H313" s="211">
        <v>1905618</v>
      </c>
      <c r="I313" s="211">
        <v>1899636</v>
      </c>
      <c r="J313" s="211">
        <v>2048858</v>
      </c>
      <c r="K313" s="211">
        <v>1967866</v>
      </c>
      <c r="L313" s="211">
        <v>1926494</v>
      </c>
      <c r="M313" s="211">
        <v>1825845</v>
      </c>
      <c r="N313" s="211">
        <v>22923741</v>
      </c>
    </row>
    <row r="314" spans="1:14" s="216" customFormat="1">
      <c r="A314" s="215" t="s">
        <v>233</v>
      </c>
      <c r="B314" s="216">
        <v>6.0892264939398998E-2</v>
      </c>
      <c r="C314" s="216">
        <v>6.3672350021194396E-2</v>
      </c>
      <c r="D314" s="216">
        <v>6.3154460591278105E-2</v>
      </c>
      <c r="E314" s="216">
        <v>5.8351252443781899E-2</v>
      </c>
      <c r="F314" s="216">
        <v>5.4397401486938897E-2</v>
      </c>
      <c r="G314" s="216">
        <v>5.5943043629500498E-2</v>
      </c>
      <c r="H314" s="216">
        <v>5.37734292182378E-2</v>
      </c>
      <c r="I314" s="216">
        <v>5.4978313255802602E-2</v>
      </c>
      <c r="J314" s="216">
        <v>5.63998455676284E-2</v>
      </c>
      <c r="K314" s="216">
        <v>5.8044096874482302E-2</v>
      </c>
      <c r="L314" s="216">
        <v>6.3846378078519797E-2</v>
      </c>
      <c r="M314" s="216">
        <v>5.9170105912604798E-2</v>
      </c>
      <c r="N314" s="216">
        <v>5.8551911834947401E-2</v>
      </c>
    </row>
    <row r="315" spans="1:14" s="211" customFormat="1">
      <c r="A315" s="214" t="s">
        <v>234</v>
      </c>
      <c r="B315" s="211">
        <v>1657647</v>
      </c>
      <c r="C315" s="211">
        <v>1719793</v>
      </c>
      <c r="D315" s="211">
        <v>1951535</v>
      </c>
      <c r="E315" s="211">
        <v>1922737</v>
      </c>
      <c r="F315" s="211">
        <v>2085358</v>
      </c>
      <c r="G315" s="211">
        <v>2012354</v>
      </c>
      <c r="H315" s="211">
        <v>1905618</v>
      </c>
      <c r="I315" s="211">
        <v>1899636</v>
      </c>
      <c r="J315" s="211">
        <v>2048858</v>
      </c>
      <c r="K315" s="211">
        <v>1967866</v>
      </c>
      <c r="L315" s="211">
        <v>1926494</v>
      </c>
      <c r="M315" s="211">
        <v>1825845</v>
      </c>
      <c r="N315" s="211">
        <v>22923741</v>
      </c>
    </row>
    <row r="316" spans="1:14" s="216" customFormat="1">
      <c r="A316" s="215" t="s">
        <v>235</v>
      </c>
      <c r="B316" s="216">
        <v>6.0892264939398998E-2</v>
      </c>
      <c r="C316" s="216">
        <v>6.3672350021194396E-2</v>
      </c>
      <c r="D316" s="216">
        <v>6.3154460591278105E-2</v>
      </c>
      <c r="E316" s="216">
        <v>5.8351252443781899E-2</v>
      </c>
      <c r="F316" s="216">
        <v>5.4397401486938897E-2</v>
      </c>
      <c r="G316" s="216">
        <v>5.5943043629500498E-2</v>
      </c>
      <c r="H316" s="216">
        <v>5.37734292182378E-2</v>
      </c>
      <c r="I316" s="216">
        <v>5.4978313255802602E-2</v>
      </c>
      <c r="J316" s="216">
        <v>5.63998455676284E-2</v>
      </c>
      <c r="K316" s="216">
        <v>5.8044096874482302E-2</v>
      </c>
      <c r="L316" s="216">
        <v>6.3846378078519797E-2</v>
      </c>
      <c r="M316" s="216">
        <v>5.9170105912604798E-2</v>
      </c>
      <c r="N316" s="216">
        <v>5.8551911834947401E-2</v>
      </c>
    </row>
    <row r="317" spans="1:14" s="211" customFormat="1">
      <c r="A317" s="214" t="s">
        <v>236</v>
      </c>
      <c r="B317" s="211">
        <v>0</v>
      </c>
      <c r="C317" s="211">
        <v>0</v>
      </c>
      <c r="D317" s="211">
        <v>0</v>
      </c>
      <c r="E317" s="211">
        <v>0</v>
      </c>
      <c r="F317" s="211">
        <v>0</v>
      </c>
      <c r="G317" s="211">
        <v>0</v>
      </c>
      <c r="H317" s="211">
        <v>0</v>
      </c>
      <c r="I317" s="211">
        <v>0</v>
      </c>
      <c r="J317" s="211">
        <v>0</v>
      </c>
      <c r="K317" s="211">
        <v>0</v>
      </c>
      <c r="L317" s="211">
        <v>0</v>
      </c>
      <c r="M317" s="211">
        <v>0</v>
      </c>
      <c r="N317" s="211">
        <v>0</v>
      </c>
    </row>
    <row r="318" spans="1:14" s="211" customFormat="1">
      <c r="A318" s="214" t="s">
        <v>237</v>
      </c>
      <c r="B318" s="211">
        <v>0</v>
      </c>
      <c r="C318" s="211">
        <v>0</v>
      </c>
      <c r="D318" s="211">
        <v>0</v>
      </c>
      <c r="E318" s="211">
        <v>0</v>
      </c>
      <c r="F318" s="211">
        <v>0</v>
      </c>
      <c r="G318" s="211">
        <v>0</v>
      </c>
      <c r="H318" s="211">
        <v>0</v>
      </c>
      <c r="I318" s="211">
        <v>0</v>
      </c>
      <c r="J318" s="211">
        <v>0</v>
      </c>
      <c r="K318" s="211">
        <v>0</v>
      </c>
      <c r="L318" s="211">
        <v>0</v>
      </c>
      <c r="M318" s="211">
        <v>0</v>
      </c>
      <c r="N318" s="211">
        <v>0</v>
      </c>
    </row>
    <row r="319" spans="1:14" s="211" customFormat="1">
      <c r="A319" s="214" t="s">
        <v>238</v>
      </c>
      <c r="B319" s="211">
        <v>0</v>
      </c>
      <c r="C319" s="211">
        <v>0</v>
      </c>
      <c r="D319" s="211">
        <v>0</v>
      </c>
      <c r="E319" s="211">
        <v>0</v>
      </c>
      <c r="F319" s="211">
        <v>0</v>
      </c>
      <c r="G319" s="211">
        <v>0</v>
      </c>
      <c r="H319" s="211">
        <v>0</v>
      </c>
      <c r="I319" s="211">
        <v>0</v>
      </c>
      <c r="J319" s="211">
        <v>0</v>
      </c>
      <c r="K319" s="211">
        <v>0</v>
      </c>
      <c r="L319" s="211">
        <v>0</v>
      </c>
      <c r="M319" s="211">
        <v>0</v>
      </c>
      <c r="N319" s="211">
        <v>0</v>
      </c>
    </row>
    <row r="320" spans="1:14" s="211" customFormat="1">
      <c r="A320" s="214" t="s">
        <v>239</v>
      </c>
      <c r="B320" s="211">
        <v>0</v>
      </c>
      <c r="C320" s="211">
        <v>0</v>
      </c>
      <c r="D320" s="211">
        <v>0</v>
      </c>
      <c r="E320" s="211">
        <v>0</v>
      </c>
      <c r="F320" s="211">
        <v>0</v>
      </c>
      <c r="G320" s="211">
        <v>0</v>
      </c>
      <c r="H320" s="211">
        <v>0</v>
      </c>
      <c r="I320" s="211">
        <v>0</v>
      </c>
      <c r="J320" s="211">
        <v>0</v>
      </c>
      <c r="K320" s="211">
        <v>0</v>
      </c>
      <c r="L320" s="211">
        <v>0</v>
      </c>
      <c r="M320" s="211">
        <v>0</v>
      </c>
      <c r="N320" s="211">
        <v>0</v>
      </c>
    </row>
    <row r="321" spans="1:14" s="211" customFormat="1">
      <c r="A321" s="214" t="s">
        <v>240</v>
      </c>
      <c r="B321" s="211">
        <v>0</v>
      </c>
      <c r="C321" s="211">
        <v>0</v>
      </c>
      <c r="D321" s="211">
        <v>0</v>
      </c>
      <c r="E321" s="211">
        <v>0</v>
      </c>
      <c r="F321" s="211">
        <v>0</v>
      </c>
      <c r="G321" s="211">
        <v>0</v>
      </c>
      <c r="H321" s="211">
        <v>0</v>
      </c>
      <c r="I321" s="211">
        <v>0</v>
      </c>
      <c r="J321" s="211">
        <v>0</v>
      </c>
      <c r="K321" s="211">
        <v>0</v>
      </c>
      <c r="L321" s="211">
        <v>0</v>
      </c>
      <c r="M321" s="211">
        <v>0</v>
      </c>
      <c r="N321" s="211">
        <v>0</v>
      </c>
    </row>
    <row r="322" spans="1:14" s="211" customFormat="1">
      <c r="A322" s="214" t="s">
        <v>241</v>
      </c>
      <c r="B322" s="211">
        <v>0</v>
      </c>
      <c r="C322" s="211">
        <v>0</v>
      </c>
      <c r="D322" s="211">
        <v>0</v>
      </c>
      <c r="E322" s="211">
        <v>0</v>
      </c>
      <c r="F322" s="211">
        <v>0</v>
      </c>
      <c r="G322" s="211">
        <v>0</v>
      </c>
      <c r="H322" s="211">
        <v>0</v>
      </c>
      <c r="I322" s="211">
        <v>0</v>
      </c>
      <c r="J322" s="211">
        <v>0</v>
      </c>
      <c r="K322" s="211">
        <v>0</v>
      </c>
      <c r="L322" s="211">
        <v>0</v>
      </c>
      <c r="M322" s="211">
        <v>0</v>
      </c>
      <c r="N322" s="211">
        <v>0</v>
      </c>
    </row>
    <row r="323" spans="1:14" s="211" customFormat="1">
      <c r="A323" s="214" t="s">
        <v>242</v>
      </c>
      <c r="B323" s="211">
        <v>0</v>
      </c>
      <c r="C323" s="211">
        <v>0</v>
      </c>
      <c r="D323" s="211">
        <v>0</v>
      </c>
      <c r="E323" s="211">
        <v>0</v>
      </c>
      <c r="F323" s="211">
        <v>0</v>
      </c>
      <c r="G323" s="211">
        <v>0</v>
      </c>
      <c r="H323" s="211">
        <v>0</v>
      </c>
      <c r="I323" s="211">
        <v>0</v>
      </c>
      <c r="J323" s="211">
        <v>0</v>
      </c>
      <c r="K323" s="211">
        <v>0</v>
      </c>
      <c r="L323" s="211">
        <v>0</v>
      </c>
      <c r="M323" s="211">
        <v>0</v>
      </c>
      <c r="N323" s="211">
        <v>0</v>
      </c>
    </row>
    <row r="324" spans="1:14" s="211" customFormat="1">
      <c r="A324" s="214" t="s">
        <v>243</v>
      </c>
      <c r="B324" s="211">
        <v>0</v>
      </c>
      <c r="C324" s="211">
        <v>0</v>
      </c>
      <c r="D324" s="211">
        <v>0</v>
      </c>
      <c r="E324" s="211">
        <v>0</v>
      </c>
      <c r="F324" s="211">
        <v>0</v>
      </c>
      <c r="G324" s="211">
        <v>0</v>
      </c>
      <c r="H324" s="211">
        <v>0</v>
      </c>
      <c r="I324" s="211">
        <v>0</v>
      </c>
      <c r="J324" s="211">
        <v>0</v>
      </c>
      <c r="K324" s="211">
        <v>0</v>
      </c>
      <c r="L324" s="211">
        <v>0</v>
      </c>
      <c r="M324" s="211">
        <v>0</v>
      </c>
      <c r="N324" s="211">
        <v>0</v>
      </c>
    </row>
    <row r="325" spans="1:14" s="211" customFormat="1">
      <c r="A325" s="214" t="s">
        <v>244</v>
      </c>
      <c r="B325" s="211">
        <v>0</v>
      </c>
      <c r="C325" s="211">
        <v>0</v>
      </c>
      <c r="D325" s="211">
        <v>0</v>
      </c>
      <c r="E325" s="211">
        <v>0</v>
      </c>
      <c r="F325" s="211">
        <v>0</v>
      </c>
      <c r="G325" s="211">
        <v>0</v>
      </c>
      <c r="H325" s="211">
        <v>0</v>
      </c>
      <c r="I325" s="211">
        <v>0</v>
      </c>
      <c r="J325" s="211">
        <v>0</v>
      </c>
      <c r="K325" s="211">
        <v>0</v>
      </c>
      <c r="L325" s="211">
        <v>0</v>
      </c>
      <c r="M325" s="211">
        <v>0</v>
      </c>
      <c r="N325" s="211">
        <v>0</v>
      </c>
    </row>
    <row r="326" spans="1:14" s="211" customFormat="1">
      <c r="A326" s="214" t="s">
        <v>245</v>
      </c>
      <c r="B326" s="211">
        <v>0</v>
      </c>
      <c r="C326" s="211">
        <v>0</v>
      </c>
      <c r="D326" s="211">
        <v>0</v>
      </c>
      <c r="E326" s="211">
        <v>0</v>
      </c>
      <c r="F326" s="211">
        <v>0</v>
      </c>
      <c r="G326" s="211">
        <v>0</v>
      </c>
      <c r="H326" s="211">
        <v>0</v>
      </c>
      <c r="I326" s="211">
        <v>0</v>
      </c>
      <c r="J326" s="211">
        <v>0</v>
      </c>
      <c r="K326" s="211">
        <v>0</v>
      </c>
      <c r="L326" s="211">
        <v>0</v>
      </c>
      <c r="M326" s="211">
        <v>0</v>
      </c>
      <c r="N326" s="211">
        <v>0</v>
      </c>
    </row>
    <row r="327" spans="1:14" s="211" customFormat="1">
      <c r="A327" s="214" t="s">
        <v>246</v>
      </c>
      <c r="B327" s="211">
        <v>0</v>
      </c>
      <c r="C327" s="211">
        <v>0</v>
      </c>
      <c r="D327" s="211">
        <v>0</v>
      </c>
      <c r="E327" s="211">
        <v>0</v>
      </c>
      <c r="F327" s="211">
        <v>0</v>
      </c>
      <c r="G327" s="211">
        <v>0</v>
      </c>
      <c r="H327" s="211">
        <v>0</v>
      </c>
      <c r="I327" s="211">
        <v>0</v>
      </c>
      <c r="J327" s="211">
        <v>0</v>
      </c>
      <c r="K327" s="211">
        <v>0</v>
      </c>
      <c r="L327" s="211">
        <v>0</v>
      </c>
      <c r="M327" s="211">
        <v>0</v>
      </c>
      <c r="N327" s="211">
        <v>0</v>
      </c>
    </row>
    <row r="328" spans="1:14" s="211" customFormat="1">
      <c r="A328" s="214" t="s">
        <v>247</v>
      </c>
      <c r="B328" s="211">
        <v>0</v>
      </c>
      <c r="C328" s="211">
        <v>0</v>
      </c>
      <c r="D328" s="211">
        <v>0</v>
      </c>
      <c r="E328" s="211">
        <v>0</v>
      </c>
      <c r="F328" s="211">
        <v>0</v>
      </c>
      <c r="G328" s="211">
        <v>0</v>
      </c>
      <c r="H328" s="211">
        <v>0</v>
      </c>
      <c r="I328" s="211">
        <v>0</v>
      </c>
      <c r="J328" s="211">
        <v>0</v>
      </c>
      <c r="K328" s="211">
        <v>0</v>
      </c>
      <c r="L328" s="211">
        <v>0</v>
      </c>
      <c r="M328" s="211">
        <v>0</v>
      </c>
      <c r="N328" s="211">
        <v>0</v>
      </c>
    </row>
    <row r="329" spans="1:14" s="211" customFormat="1">
      <c r="A329" s="214" t="s">
        <v>248</v>
      </c>
      <c r="B329" s="211">
        <v>0</v>
      </c>
      <c r="C329" s="211">
        <v>0</v>
      </c>
      <c r="D329" s="211">
        <v>0</v>
      </c>
      <c r="E329" s="211">
        <v>0</v>
      </c>
      <c r="F329" s="211">
        <v>0</v>
      </c>
      <c r="G329" s="211">
        <v>0</v>
      </c>
      <c r="H329" s="211">
        <v>0</v>
      </c>
      <c r="I329" s="211">
        <v>0</v>
      </c>
      <c r="J329" s="211">
        <v>0</v>
      </c>
      <c r="K329" s="211">
        <v>0</v>
      </c>
      <c r="L329" s="211">
        <v>0</v>
      </c>
      <c r="M329" s="211">
        <v>0</v>
      </c>
      <c r="N329" s="211">
        <v>0</v>
      </c>
    </row>
    <row r="330" spans="1:14" s="211" customFormat="1">
      <c r="A330" s="214" t="s">
        <v>249</v>
      </c>
      <c r="B330" s="211">
        <v>0</v>
      </c>
      <c r="C330" s="211">
        <v>0</v>
      </c>
      <c r="D330" s="211">
        <v>0</v>
      </c>
      <c r="E330" s="211">
        <v>0</v>
      </c>
      <c r="F330" s="211">
        <v>0</v>
      </c>
      <c r="G330" s="211">
        <v>0</v>
      </c>
      <c r="H330" s="211">
        <v>0</v>
      </c>
      <c r="I330" s="211">
        <v>0</v>
      </c>
      <c r="J330" s="211">
        <v>0</v>
      </c>
      <c r="K330" s="211">
        <v>0</v>
      </c>
      <c r="L330" s="211">
        <v>0</v>
      </c>
      <c r="M330" s="211">
        <v>0</v>
      </c>
      <c r="N330" s="211">
        <v>0</v>
      </c>
    </row>
    <row r="331" spans="1:14" s="211" customFormat="1">
      <c r="A331" s="214" t="s">
        <v>250</v>
      </c>
      <c r="B331" s="211">
        <v>0</v>
      </c>
      <c r="C331" s="211">
        <v>0</v>
      </c>
      <c r="D331" s="211">
        <v>0</v>
      </c>
      <c r="E331" s="211">
        <v>0</v>
      </c>
      <c r="F331" s="211">
        <v>0</v>
      </c>
      <c r="G331" s="211">
        <v>0</v>
      </c>
      <c r="H331" s="211">
        <v>0</v>
      </c>
      <c r="I331" s="211">
        <v>0</v>
      </c>
      <c r="J331" s="211">
        <v>0</v>
      </c>
      <c r="K331" s="211">
        <v>0</v>
      </c>
      <c r="L331" s="211">
        <v>0</v>
      </c>
      <c r="M331" s="211">
        <v>0</v>
      </c>
      <c r="N331" s="211">
        <v>0</v>
      </c>
    </row>
    <row r="332" spans="1:14" s="211" customFormat="1">
      <c r="A332" s="214" t="s">
        <v>251</v>
      </c>
      <c r="B332" s="211">
        <v>0</v>
      </c>
      <c r="C332" s="211">
        <v>0</v>
      </c>
      <c r="D332" s="211">
        <v>0</v>
      </c>
      <c r="E332" s="211">
        <v>0</v>
      </c>
      <c r="F332" s="211">
        <v>0</v>
      </c>
      <c r="G332" s="211">
        <v>0</v>
      </c>
      <c r="H332" s="211">
        <v>0</v>
      </c>
      <c r="I332" s="211">
        <v>0</v>
      </c>
      <c r="J332" s="211">
        <v>0</v>
      </c>
      <c r="K332" s="211">
        <v>0</v>
      </c>
      <c r="L332" s="211">
        <v>0</v>
      </c>
      <c r="M332" s="211">
        <v>0</v>
      </c>
      <c r="N332" s="211">
        <v>0</v>
      </c>
    </row>
    <row r="333" spans="1:14" s="216" customFormat="1">
      <c r="A333" s="215" t="s">
        <v>252</v>
      </c>
      <c r="B333" s="216">
        <v>0</v>
      </c>
      <c r="C333" s="216">
        <v>0</v>
      </c>
      <c r="D333" s="216">
        <v>0</v>
      </c>
      <c r="E333" s="216">
        <v>0</v>
      </c>
      <c r="F333" s="216">
        <v>0</v>
      </c>
      <c r="G333" s="216">
        <v>0</v>
      </c>
      <c r="H333" s="216">
        <v>0</v>
      </c>
      <c r="I333" s="216">
        <v>0</v>
      </c>
      <c r="J333" s="216">
        <v>0</v>
      </c>
      <c r="K333" s="216">
        <v>0</v>
      </c>
      <c r="L333" s="216">
        <v>0</v>
      </c>
      <c r="M333" s="216">
        <v>0</v>
      </c>
      <c r="N333" s="216">
        <v>0</v>
      </c>
    </row>
    <row r="334" spans="1:14" s="211" customFormat="1">
      <c r="A334" s="214" t="s">
        <v>253</v>
      </c>
      <c r="B334" s="211">
        <v>0</v>
      </c>
      <c r="C334" s="211">
        <v>0</v>
      </c>
      <c r="D334" s="211">
        <v>0</v>
      </c>
      <c r="E334" s="211">
        <v>0</v>
      </c>
      <c r="F334" s="211">
        <v>0</v>
      </c>
      <c r="G334" s="211">
        <v>0</v>
      </c>
      <c r="H334" s="211">
        <v>0</v>
      </c>
      <c r="I334" s="211">
        <v>0</v>
      </c>
      <c r="J334" s="211">
        <v>0</v>
      </c>
      <c r="K334" s="211">
        <v>0</v>
      </c>
      <c r="L334" s="211">
        <v>0</v>
      </c>
      <c r="M334" s="211">
        <v>0</v>
      </c>
      <c r="N334" s="211">
        <v>0</v>
      </c>
    </row>
    <row r="335" spans="1:14" s="211" customFormat="1">
      <c r="A335" s="214" t="s">
        <v>254</v>
      </c>
    </row>
    <row r="336" spans="1:14" s="216" customFormat="1">
      <c r="A336" s="217" t="s">
        <v>255</v>
      </c>
      <c r="B336" s="216">
        <v>0</v>
      </c>
      <c r="C336" s="216">
        <v>0</v>
      </c>
      <c r="D336" s="216">
        <v>0</v>
      </c>
      <c r="E336" s="216">
        <v>0</v>
      </c>
      <c r="F336" s="216">
        <v>0</v>
      </c>
      <c r="G336" s="216">
        <v>0</v>
      </c>
      <c r="H336" s="216">
        <v>0</v>
      </c>
      <c r="I336" s="216">
        <v>0</v>
      </c>
      <c r="J336" s="216">
        <v>0</v>
      </c>
      <c r="K336" s="216">
        <v>0</v>
      </c>
      <c r="L336" s="216">
        <v>0</v>
      </c>
      <c r="M336" s="216">
        <v>0</v>
      </c>
      <c r="N336" s="216">
        <v>0</v>
      </c>
    </row>
    <row r="337" spans="1:14" s="211" customFormat="1">
      <c r="A337" s="218" t="s">
        <v>256</v>
      </c>
      <c r="B337" s="211">
        <v>0</v>
      </c>
      <c r="C337" s="211">
        <v>0</v>
      </c>
      <c r="D337" s="211">
        <v>0</v>
      </c>
      <c r="E337" s="211">
        <v>0</v>
      </c>
      <c r="F337" s="211">
        <v>0</v>
      </c>
      <c r="G337" s="211">
        <v>0</v>
      </c>
      <c r="H337" s="211">
        <v>0</v>
      </c>
      <c r="I337" s="211">
        <v>0</v>
      </c>
      <c r="J337" s="211">
        <v>0</v>
      </c>
      <c r="K337" s="211">
        <v>0</v>
      </c>
      <c r="L337" s="211">
        <v>0</v>
      </c>
      <c r="M337" s="211">
        <v>0</v>
      </c>
      <c r="N337" s="211">
        <v>0</v>
      </c>
    </row>
    <row r="338" spans="1:14" s="216" customFormat="1">
      <c r="A338" s="217" t="s">
        <v>257</v>
      </c>
      <c r="B338" s="216">
        <v>0</v>
      </c>
      <c r="C338" s="216">
        <v>0</v>
      </c>
      <c r="D338" s="216">
        <v>0</v>
      </c>
      <c r="E338" s="216">
        <v>0</v>
      </c>
      <c r="F338" s="216">
        <v>0</v>
      </c>
      <c r="G338" s="216">
        <v>0</v>
      </c>
      <c r="H338" s="216">
        <v>0</v>
      </c>
      <c r="I338" s="216">
        <v>0</v>
      </c>
      <c r="J338" s="216">
        <v>0</v>
      </c>
      <c r="K338" s="216">
        <v>0</v>
      </c>
      <c r="L338" s="216">
        <v>0</v>
      </c>
      <c r="M338" s="216">
        <v>0</v>
      </c>
      <c r="N338" s="216">
        <v>0</v>
      </c>
    </row>
    <row r="339" spans="1:14" s="211" customFormat="1">
      <c r="A339" s="218" t="s">
        <v>258</v>
      </c>
      <c r="B339" s="211">
        <v>0</v>
      </c>
      <c r="C339" s="211">
        <v>0</v>
      </c>
      <c r="D339" s="211">
        <v>0</v>
      </c>
      <c r="E339" s="211">
        <v>0</v>
      </c>
      <c r="F339" s="211">
        <v>0</v>
      </c>
      <c r="G339" s="211">
        <v>0</v>
      </c>
      <c r="H339" s="211">
        <v>0</v>
      </c>
      <c r="I339" s="211">
        <v>0</v>
      </c>
      <c r="J339" s="211">
        <v>0</v>
      </c>
      <c r="K339" s="211">
        <v>0</v>
      </c>
      <c r="L339" s="211">
        <v>0</v>
      </c>
      <c r="M339" s="211">
        <v>0</v>
      </c>
      <c r="N339" s="211">
        <v>0</v>
      </c>
    </row>
    <row r="340" spans="1:14" s="211" customFormat="1">
      <c r="A340" s="214" t="s">
        <v>259</v>
      </c>
    </row>
    <row r="341" spans="1:14" s="216" customFormat="1">
      <c r="A341" s="215" t="s">
        <v>260</v>
      </c>
      <c r="B341" s="216">
        <v>6.0892264939398998E-2</v>
      </c>
      <c r="C341" s="216">
        <v>6.3672350021194396E-2</v>
      </c>
      <c r="D341" s="216">
        <v>6.3154460591278105E-2</v>
      </c>
      <c r="E341" s="216">
        <v>5.8351252443781899E-2</v>
      </c>
      <c r="F341" s="216">
        <v>5.4397401486938897E-2</v>
      </c>
      <c r="G341" s="216">
        <v>5.5943043629500498E-2</v>
      </c>
      <c r="H341" s="216">
        <v>5.37734292182378E-2</v>
      </c>
      <c r="I341" s="216">
        <v>5.4978313255802602E-2</v>
      </c>
      <c r="J341" s="216">
        <v>5.63998455676284E-2</v>
      </c>
      <c r="K341" s="216">
        <v>5.8044096874482302E-2</v>
      </c>
      <c r="L341" s="216">
        <v>6.3846378078519797E-2</v>
      </c>
      <c r="M341" s="216">
        <v>5.9170105912604798E-2</v>
      </c>
      <c r="N341" s="216">
        <v>5.8551911834947401E-2</v>
      </c>
    </row>
    <row r="342" spans="1:14" s="266" customFormat="1">
      <c r="A342" s="265" t="s">
        <v>261</v>
      </c>
      <c r="B342" s="266">
        <v>1657647</v>
      </c>
      <c r="C342" s="266">
        <v>1719793</v>
      </c>
      <c r="D342" s="266">
        <v>1951535</v>
      </c>
      <c r="E342" s="266">
        <v>1922737</v>
      </c>
      <c r="F342" s="266">
        <v>2085358</v>
      </c>
      <c r="G342" s="266">
        <v>2012354</v>
      </c>
      <c r="H342" s="266">
        <v>1905618</v>
      </c>
      <c r="I342" s="266">
        <v>1899636</v>
      </c>
      <c r="J342" s="266">
        <v>2048858</v>
      </c>
      <c r="K342" s="266">
        <v>1967866</v>
      </c>
      <c r="L342" s="266">
        <v>1926494</v>
      </c>
      <c r="M342" s="266">
        <v>1825845</v>
      </c>
      <c r="N342" s="266">
        <v>22923741</v>
      </c>
    </row>
    <row r="343" spans="1:14" s="211" customFormat="1">
      <c r="A343" s="214" t="s">
        <v>262</v>
      </c>
    </row>
    <row r="344" spans="1:14" s="216" customFormat="1">
      <c r="A344" s="215" t="s">
        <v>263</v>
      </c>
      <c r="B344" s="216">
        <v>2.5000000000000001E-2</v>
      </c>
      <c r="C344" s="216">
        <v>2.5000000000000001E-2</v>
      </c>
      <c r="D344" s="216">
        <v>2.5000000000000001E-2</v>
      </c>
      <c r="E344" s="216">
        <v>2.5000000000000001E-2</v>
      </c>
      <c r="F344" s="216">
        <v>2.5000000000000001E-2</v>
      </c>
      <c r="G344" s="216">
        <v>2.5000000000000001E-2</v>
      </c>
      <c r="H344" s="216">
        <v>2.5000000000000001E-2</v>
      </c>
      <c r="I344" s="216">
        <v>2.5000000000000001E-2</v>
      </c>
      <c r="J344" s="216">
        <v>2.5000000000000001E-2</v>
      </c>
      <c r="K344" s="216">
        <v>2.5000000000000001E-2</v>
      </c>
      <c r="L344" s="216">
        <v>2.5000000000000001E-2</v>
      </c>
      <c r="M344" s="216">
        <v>2.5000000000000001E-2</v>
      </c>
      <c r="N344" s="216">
        <v>0.3</v>
      </c>
    </row>
    <row r="345" spans="1:14" s="220" customFormat="1">
      <c r="A345" s="219" t="s">
        <v>264</v>
      </c>
      <c r="B345" s="220">
        <v>7.2000000000000005E-4</v>
      </c>
      <c r="C345" s="220">
        <v>7.2000000000000005E-4</v>
      </c>
      <c r="D345" s="220">
        <v>7.2000000000000005E-4</v>
      </c>
      <c r="E345" s="220">
        <v>7.2000000000000005E-4</v>
      </c>
      <c r="F345" s="220">
        <v>7.2000000000000005E-4</v>
      </c>
      <c r="G345" s="220">
        <v>7.2000000000000005E-4</v>
      </c>
      <c r="H345" s="220">
        <v>7.2000000000000005E-4</v>
      </c>
      <c r="I345" s="220">
        <v>7.2000000000000005E-4</v>
      </c>
      <c r="J345" s="220">
        <v>7.2000000000000005E-4</v>
      </c>
      <c r="K345" s="220">
        <v>7.2000000000000005E-4</v>
      </c>
      <c r="L345" s="220">
        <v>7.2000000000000005E-4</v>
      </c>
      <c r="M345" s="220">
        <v>7.2000000000000005E-4</v>
      </c>
      <c r="N345" s="220">
        <v>8.6400000000000001E-3</v>
      </c>
    </row>
    <row r="346" spans="1:14" s="211" customFormat="1">
      <c r="A346" s="214" t="s">
        <v>265</v>
      </c>
    </row>
    <row r="347" spans="1:14" s="211" customFormat="1">
      <c r="A347" s="214" t="s">
        <v>266</v>
      </c>
    </row>
    <row r="348" spans="1:14" s="211" customFormat="1">
      <c r="A348" s="214" t="s">
        <v>267</v>
      </c>
    </row>
    <row r="349" spans="1:14" s="222" customFormat="1">
      <c r="A349" s="221" t="s">
        <v>268</v>
      </c>
      <c r="B349" s="222">
        <v>6.0892264939398998E-2</v>
      </c>
      <c r="C349" s="222">
        <v>6.3672350021194396E-2</v>
      </c>
      <c r="D349" s="222">
        <v>6.3154460591278105E-2</v>
      </c>
      <c r="E349" s="222">
        <v>5.8351252443781899E-2</v>
      </c>
      <c r="F349" s="222">
        <v>5.4397401486938897E-2</v>
      </c>
      <c r="G349" s="222">
        <v>5.5943043629500498E-2</v>
      </c>
      <c r="H349" s="222">
        <v>5.37734292182378E-2</v>
      </c>
      <c r="I349" s="222">
        <v>5.4978313255802602E-2</v>
      </c>
      <c r="J349" s="222">
        <v>5.63998455676284E-2</v>
      </c>
      <c r="K349" s="222">
        <v>5.8044096874482302E-2</v>
      </c>
      <c r="L349" s="222">
        <v>6.3846378078519797E-2</v>
      </c>
      <c r="M349" s="222">
        <v>5.9170105912604798E-2</v>
      </c>
      <c r="N349" s="222">
        <v>5.8551911834947401E-2</v>
      </c>
    </row>
    <row r="350" spans="1:14" s="222" customFormat="1">
      <c r="A350" s="221" t="s">
        <v>269</v>
      </c>
      <c r="B350" s="222">
        <v>0</v>
      </c>
      <c r="C350" s="222">
        <v>0</v>
      </c>
      <c r="D350" s="222">
        <v>0</v>
      </c>
      <c r="E350" s="222">
        <v>0</v>
      </c>
      <c r="F350" s="222">
        <v>0</v>
      </c>
      <c r="G350" s="222">
        <v>0</v>
      </c>
      <c r="H350" s="222">
        <v>0</v>
      </c>
      <c r="I350" s="222">
        <v>0</v>
      </c>
      <c r="J350" s="222">
        <v>0</v>
      </c>
      <c r="K350" s="222">
        <v>0</v>
      </c>
      <c r="L350" s="222">
        <v>0</v>
      </c>
      <c r="M350" s="222">
        <v>0</v>
      </c>
      <c r="N350" s="222">
        <v>0</v>
      </c>
    </row>
    <row r="351" spans="1:14" s="222" customFormat="1">
      <c r="A351" s="223" t="s">
        <v>270</v>
      </c>
      <c r="B351" s="222">
        <v>0</v>
      </c>
      <c r="C351" s="222">
        <v>0</v>
      </c>
      <c r="D351" s="222">
        <v>0</v>
      </c>
      <c r="E351" s="222">
        <v>0</v>
      </c>
      <c r="F351" s="222">
        <v>0</v>
      </c>
      <c r="G351" s="222">
        <v>0</v>
      </c>
      <c r="H351" s="222">
        <v>0</v>
      </c>
      <c r="I351" s="222">
        <v>0</v>
      </c>
      <c r="J351" s="222">
        <v>0</v>
      </c>
      <c r="K351" s="222">
        <v>0</v>
      </c>
      <c r="L351" s="222">
        <v>0</v>
      </c>
      <c r="M351" s="222">
        <v>0</v>
      </c>
      <c r="N351" s="222">
        <v>0</v>
      </c>
    </row>
    <row r="352" spans="1:14" s="222" customFormat="1">
      <c r="A352" s="221" t="s">
        <v>271</v>
      </c>
      <c r="B352" s="222">
        <v>2.66044917484255E-2</v>
      </c>
      <c r="C352" s="222">
        <v>2.66044917484255E-2</v>
      </c>
      <c r="D352" s="222">
        <v>2.66044917484255E-2</v>
      </c>
      <c r="E352" s="222">
        <v>2.66044917484255E-2</v>
      </c>
      <c r="F352" s="222">
        <v>2.66044917484255E-2</v>
      </c>
      <c r="G352" s="222">
        <v>2.66044917484255E-2</v>
      </c>
      <c r="H352" s="222">
        <v>2.66044917484255E-2</v>
      </c>
      <c r="I352" s="222">
        <v>2.66044917484255E-2</v>
      </c>
      <c r="J352" s="222">
        <v>2.66044917484255E-2</v>
      </c>
      <c r="K352" s="222">
        <v>2.66044917484255E-2</v>
      </c>
      <c r="L352" s="222">
        <v>2.66044917484255E-2</v>
      </c>
      <c r="M352" s="222">
        <v>2.66044917484255E-2</v>
      </c>
      <c r="N352" s="222">
        <v>2.66044917484255E-2</v>
      </c>
    </row>
    <row r="353" spans="1:14" s="222" customFormat="1">
      <c r="A353" s="221" t="s">
        <v>272</v>
      </c>
      <c r="B353" s="222">
        <v>1.67452184216761E-3</v>
      </c>
      <c r="C353" s="222">
        <v>1.67452184216761E-3</v>
      </c>
      <c r="D353" s="222">
        <v>1.67452184216761E-3</v>
      </c>
      <c r="E353" s="222">
        <v>1.67452184216761E-3</v>
      </c>
      <c r="F353" s="222">
        <v>1.67452184216761E-3</v>
      </c>
      <c r="G353" s="222">
        <v>1.67452184216761E-3</v>
      </c>
      <c r="H353" s="222">
        <v>1.67452184216761E-3</v>
      </c>
      <c r="I353" s="222">
        <v>1.67452184216761E-3</v>
      </c>
      <c r="J353" s="222">
        <v>1.67452184216761E-3</v>
      </c>
      <c r="K353" s="222">
        <v>1.67452184216761E-3</v>
      </c>
      <c r="L353" s="222">
        <v>1.67452184216761E-3</v>
      </c>
      <c r="M353" s="222">
        <v>1.67452184216761E-3</v>
      </c>
      <c r="N353" s="222">
        <v>1.67452184216761E-3</v>
      </c>
    </row>
    <row r="354" spans="1:14" s="222" customFormat="1">
      <c r="A354" s="221" t="s">
        <v>273</v>
      </c>
      <c r="B354" s="222">
        <v>1.9273494176261299E-3</v>
      </c>
      <c r="C354" s="222">
        <v>1.9273494176261299E-3</v>
      </c>
      <c r="D354" s="222">
        <v>1.9273494176261299E-3</v>
      </c>
      <c r="E354" s="222">
        <v>1.9273494176261299E-3</v>
      </c>
      <c r="F354" s="222">
        <v>1.9273494176261299E-3</v>
      </c>
      <c r="G354" s="222">
        <v>1.9273494176261299E-3</v>
      </c>
      <c r="H354" s="222">
        <v>1.9273494176261299E-3</v>
      </c>
      <c r="I354" s="222">
        <v>1.9273494176261299E-3</v>
      </c>
      <c r="J354" s="222">
        <v>1.9273494176261299E-3</v>
      </c>
      <c r="K354" s="222">
        <v>1.9273494176261299E-3</v>
      </c>
      <c r="L354" s="222">
        <v>1.9273494176261299E-3</v>
      </c>
      <c r="M354" s="222">
        <v>1.9273494176261299E-3</v>
      </c>
      <c r="N354" s="222">
        <v>1.9273494176261299E-3</v>
      </c>
    </row>
    <row r="355" spans="1:14" s="222" customFormat="1">
      <c r="A355" s="221" t="s">
        <v>274</v>
      </c>
      <c r="B355" s="222">
        <v>2.94896595452065E-3</v>
      </c>
      <c r="C355" s="222">
        <v>2.94896595452065E-3</v>
      </c>
      <c r="D355" s="222">
        <v>2.94896595452065E-3</v>
      </c>
      <c r="E355" s="222">
        <v>2.94896595452065E-3</v>
      </c>
      <c r="F355" s="222">
        <v>2.94896595452065E-3</v>
      </c>
      <c r="G355" s="222">
        <v>2.94896595452065E-3</v>
      </c>
      <c r="H355" s="222">
        <v>2.94896595452065E-3</v>
      </c>
      <c r="I355" s="222">
        <v>2.94896595452065E-3</v>
      </c>
      <c r="J355" s="222">
        <v>2.94896595452065E-3</v>
      </c>
      <c r="K355" s="222">
        <v>2.94896595452065E-3</v>
      </c>
      <c r="L355" s="222">
        <v>2.94896595452065E-3</v>
      </c>
      <c r="M355" s="222">
        <v>2.94896595452065E-3</v>
      </c>
      <c r="N355" s="222">
        <v>2.94896595452065E-3</v>
      </c>
    </row>
    <row r="356" spans="1:14" s="222" customFormat="1">
      <c r="A356" s="221" t="s">
        <v>275</v>
      </c>
      <c r="B356" s="222">
        <v>0</v>
      </c>
      <c r="C356" s="222">
        <v>0</v>
      </c>
      <c r="D356" s="222">
        <v>0</v>
      </c>
      <c r="E356" s="222">
        <v>0</v>
      </c>
      <c r="F356" s="222">
        <v>0</v>
      </c>
      <c r="G356" s="222">
        <v>0</v>
      </c>
      <c r="H356" s="222">
        <v>0</v>
      </c>
      <c r="I356" s="222">
        <v>0</v>
      </c>
      <c r="J356" s="222">
        <v>0</v>
      </c>
      <c r="K356" s="222">
        <v>0</v>
      </c>
      <c r="L356" s="222">
        <v>0</v>
      </c>
      <c r="M356" s="222">
        <v>0</v>
      </c>
      <c r="N356" s="222">
        <v>0</v>
      </c>
    </row>
    <row r="357" spans="1:14" s="222" customFormat="1">
      <c r="A357" s="221" t="s">
        <v>276</v>
      </c>
      <c r="B357" s="222">
        <v>0</v>
      </c>
      <c r="C357" s="222">
        <v>0</v>
      </c>
      <c r="D357" s="222">
        <v>0</v>
      </c>
      <c r="E357" s="222">
        <v>0</v>
      </c>
      <c r="F357" s="222">
        <v>0</v>
      </c>
      <c r="G357" s="222">
        <v>0</v>
      </c>
      <c r="H357" s="222">
        <v>0</v>
      </c>
      <c r="I357" s="222">
        <v>0</v>
      </c>
      <c r="J357" s="222">
        <v>0</v>
      </c>
      <c r="K357" s="222">
        <v>0</v>
      </c>
      <c r="L357" s="222">
        <v>0</v>
      </c>
      <c r="M357" s="222">
        <v>0</v>
      </c>
      <c r="N357" s="222">
        <v>0</v>
      </c>
    </row>
    <row r="358" spans="1:14" s="222" customFormat="1">
      <c r="A358" s="221" t="s">
        <v>277</v>
      </c>
      <c r="B358" s="222">
        <v>1.08390209967711E-3</v>
      </c>
      <c r="C358" s="222">
        <v>1.08390209967711E-3</v>
      </c>
      <c r="D358" s="222">
        <v>1.08390209967711E-3</v>
      </c>
      <c r="E358" s="222">
        <v>1.08390209967711E-3</v>
      </c>
      <c r="F358" s="222">
        <v>1.08390209967711E-3</v>
      </c>
      <c r="G358" s="222">
        <v>1.08390209967711E-3</v>
      </c>
      <c r="H358" s="222">
        <v>1.08390209967711E-3</v>
      </c>
      <c r="I358" s="222">
        <v>1.08390209967711E-3</v>
      </c>
      <c r="J358" s="222">
        <v>1.08390209967711E-3</v>
      </c>
      <c r="K358" s="222">
        <v>1.08390209967711E-3</v>
      </c>
      <c r="L358" s="222">
        <v>1.08390209967711E-3</v>
      </c>
      <c r="M358" s="222">
        <v>1.08390209967711E-3</v>
      </c>
      <c r="N358" s="222">
        <v>1.08390209967711E-3</v>
      </c>
    </row>
    <row r="359" spans="1:14" s="222" customFormat="1">
      <c r="A359" s="221" t="s">
        <v>278</v>
      </c>
      <c r="B359" s="222">
        <v>4.6843225565500003E-2</v>
      </c>
      <c r="C359" s="222">
        <v>4.6485276825603897E-2</v>
      </c>
      <c r="D359" s="222">
        <v>4.5862302073858302E-2</v>
      </c>
      <c r="E359" s="222">
        <v>4.62739169662785E-2</v>
      </c>
      <c r="F359" s="222">
        <v>4.6392175386184002E-2</v>
      </c>
      <c r="G359" s="222">
        <v>4.6236304838288902E-2</v>
      </c>
      <c r="H359" s="222">
        <v>4.4811833424068102E-2</v>
      </c>
      <c r="I359" s="222">
        <v>4.4921846122383299E-2</v>
      </c>
      <c r="J359" s="222">
        <v>4.4964916759221797E-2</v>
      </c>
      <c r="K359" s="222">
        <v>4.77533978997269E-2</v>
      </c>
      <c r="L359" s="222">
        <v>4.7474560261931503E-2</v>
      </c>
      <c r="M359" s="222">
        <v>4.7283905060525801E-2</v>
      </c>
      <c r="N359" s="222">
        <v>4.6275305098630898E-2</v>
      </c>
    </row>
    <row r="360" spans="1:14" s="222" customFormat="1">
      <c r="A360" s="221" t="s">
        <v>279</v>
      </c>
      <c r="B360" s="222">
        <v>2.5000000000000001E-2</v>
      </c>
      <c r="C360" s="222">
        <v>2.5000000000000001E-2</v>
      </c>
      <c r="D360" s="222">
        <v>2.5000000000000001E-2</v>
      </c>
      <c r="E360" s="222">
        <v>2.5000000000000001E-2</v>
      </c>
      <c r="F360" s="222">
        <v>2.5000000000000001E-2</v>
      </c>
      <c r="G360" s="222">
        <v>2.5000000000000001E-2</v>
      </c>
      <c r="H360" s="222">
        <v>2.5000000000000001E-2</v>
      </c>
      <c r="I360" s="222">
        <v>2.5000000000000001E-2</v>
      </c>
      <c r="J360" s="222">
        <v>2.5000000000000001E-2</v>
      </c>
      <c r="K360" s="222">
        <v>2.5000000000000001E-2</v>
      </c>
      <c r="L360" s="222">
        <v>2.5000000000000001E-2</v>
      </c>
      <c r="M360" s="222">
        <v>2.5000000000000001E-2</v>
      </c>
      <c r="N360" s="222">
        <v>2.4999999999999901E-2</v>
      </c>
    </row>
    <row r="361" spans="1:14" s="222" customFormat="1">
      <c r="A361" s="221" t="s">
        <v>280</v>
      </c>
      <c r="B361" s="222">
        <v>0</v>
      </c>
      <c r="C361" s="222">
        <v>0</v>
      </c>
      <c r="D361" s="222">
        <v>0</v>
      </c>
      <c r="E361" s="222">
        <v>0</v>
      </c>
      <c r="F361" s="222">
        <v>0</v>
      </c>
      <c r="G361" s="222">
        <v>0</v>
      </c>
      <c r="H361" s="222">
        <v>0</v>
      </c>
      <c r="I361" s="222">
        <v>0</v>
      </c>
      <c r="J361" s="222">
        <v>0</v>
      </c>
      <c r="K361" s="222">
        <v>0</v>
      </c>
      <c r="L361" s="222">
        <v>0</v>
      </c>
      <c r="M361" s="222">
        <v>0</v>
      </c>
      <c r="N361" s="222">
        <v>0</v>
      </c>
    </row>
    <row r="362" spans="1:14" s="211" customFormat="1">
      <c r="A362" s="214" t="s">
        <v>281</v>
      </c>
    </row>
    <row r="363" spans="1:14" s="211" customFormat="1">
      <c r="A363" s="214" t="s">
        <v>282</v>
      </c>
    </row>
    <row r="364" spans="1:14" s="211" customFormat="1">
      <c r="A364" s="214" t="s">
        <v>283</v>
      </c>
      <c r="B364" s="211">
        <v>100937.880299999</v>
      </c>
      <c r="C364" s="211">
        <v>109503.26186</v>
      </c>
      <c r="D364" s="211">
        <v>123248.14025</v>
      </c>
      <c r="E364" s="211">
        <v>112194.11207</v>
      </c>
      <c r="F364" s="211">
        <v>113438.05637000001</v>
      </c>
      <c r="G364" s="211">
        <v>112577.20762</v>
      </c>
      <c r="H364" s="211">
        <v>102471.61464</v>
      </c>
      <c r="I364" s="211">
        <v>104438.78307999999</v>
      </c>
      <c r="J364" s="211">
        <v>115555.27479</v>
      </c>
      <c r="K364" s="211">
        <v>114223.004739999</v>
      </c>
      <c r="L364" s="211">
        <v>122999.66429</v>
      </c>
      <c r="M364" s="211">
        <v>108035.44203000001</v>
      </c>
      <c r="N364" s="211">
        <v>1339622.4420400001</v>
      </c>
    </row>
    <row r="365" spans="1:14" s="211" customFormat="1">
      <c r="A365" s="214" t="s">
        <v>284</v>
      </c>
      <c r="B365" s="211">
        <v>0</v>
      </c>
      <c r="C365" s="211">
        <v>0</v>
      </c>
      <c r="D365" s="211">
        <v>0</v>
      </c>
      <c r="E365" s="211">
        <v>0</v>
      </c>
      <c r="F365" s="211">
        <v>0</v>
      </c>
      <c r="G365" s="211">
        <v>0</v>
      </c>
      <c r="H365" s="211">
        <v>0</v>
      </c>
      <c r="I365" s="211">
        <v>0</v>
      </c>
      <c r="J365" s="211">
        <v>0</v>
      </c>
      <c r="K365" s="211">
        <v>0</v>
      </c>
      <c r="L365" s="211">
        <v>0</v>
      </c>
      <c r="M365" s="211">
        <v>0</v>
      </c>
      <c r="N365" s="211">
        <v>0</v>
      </c>
    </row>
    <row r="366" spans="1:14" s="211" customFormat="1">
      <c r="A366" s="214" t="s">
        <v>285</v>
      </c>
      <c r="B366" s="211">
        <v>0</v>
      </c>
      <c r="C366" s="211">
        <v>0</v>
      </c>
      <c r="D366" s="211">
        <v>0</v>
      </c>
      <c r="E366" s="211">
        <v>0</v>
      </c>
      <c r="F366" s="211">
        <v>0</v>
      </c>
      <c r="G366" s="211">
        <v>0</v>
      </c>
      <c r="H366" s="211">
        <v>0</v>
      </c>
      <c r="I366" s="211">
        <v>0</v>
      </c>
      <c r="J366" s="211">
        <v>0</v>
      </c>
      <c r="K366" s="211">
        <v>0</v>
      </c>
      <c r="L366" s="211">
        <v>0</v>
      </c>
      <c r="M366" s="211">
        <v>0</v>
      </c>
      <c r="N366" s="211">
        <v>0</v>
      </c>
    </row>
    <row r="367" spans="1:14" s="211" customFormat="1">
      <c r="A367" s="214" t="s">
        <v>286</v>
      </c>
      <c r="B367" s="211">
        <v>0</v>
      </c>
      <c r="C367" s="211">
        <v>0</v>
      </c>
      <c r="D367" s="211">
        <v>0</v>
      </c>
      <c r="E367" s="211">
        <v>0</v>
      </c>
      <c r="F367" s="211">
        <v>0</v>
      </c>
      <c r="G367" s="211">
        <v>0</v>
      </c>
      <c r="H367" s="211">
        <v>0</v>
      </c>
      <c r="I367" s="211">
        <v>0</v>
      </c>
      <c r="J367" s="211">
        <v>0</v>
      </c>
      <c r="K367" s="211">
        <v>0</v>
      </c>
      <c r="L367" s="211">
        <v>0</v>
      </c>
      <c r="M367" s="211">
        <v>0</v>
      </c>
      <c r="N367" s="211">
        <v>0</v>
      </c>
    </row>
    <row r="368" spans="1:14" s="211" customFormat="1">
      <c r="A368" s="218" t="s">
        <v>287</v>
      </c>
      <c r="B368" s="211">
        <v>0</v>
      </c>
      <c r="C368" s="211">
        <v>0</v>
      </c>
      <c r="D368" s="211">
        <v>0</v>
      </c>
      <c r="E368" s="211">
        <v>0</v>
      </c>
      <c r="F368" s="211">
        <v>0</v>
      </c>
      <c r="G368" s="211">
        <v>0</v>
      </c>
      <c r="H368" s="211">
        <v>0</v>
      </c>
      <c r="I368" s="211">
        <v>0</v>
      </c>
      <c r="J368" s="211">
        <v>0</v>
      </c>
      <c r="K368" s="211">
        <v>0</v>
      </c>
      <c r="L368" s="211">
        <v>0</v>
      </c>
      <c r="M368" s="211">
        <v>0</v>
      </c>
      <c r="N368" s="211">
        <v>0</v>
      </c>
    </row>
    <row r="369" spans="1:14" s="266" customFormat="1">
      <c r="A369" s="265" t="s">
        <v>288</v>
      </c>
      <c r="B369" s="266">
        <v>100937.880299999</v>
      </c>
      <c r="C369" s="266">
        <v>109503.26186</v>
      </c>
      <c r="D369" s="266">
        <v>123248.14025</v>
      </c>
      <c r="E369" s="266">
        <v>112194.11207</v>
      </c>
      <c r="F369" s="266">
        <v>113438.05637000001</v>
      </c>
      <c r="G369" s="266">
        <v>112577.20762</v>
      </c>
      <c r="H369" s="266">
        <v>102471.61464</v>
      </c>
      <c r="I369" s="266">
        <v>104438.78307999999</v>
      </c>
      <c r="J369" s="266">
        <v>115555.27479</v>
      </c>
      <c r="K369" s="266">
        <v>114223.004739999</v>
      </c>
      <c r="L369" s="266">
        <v>122999.66429</v>
      </c>
      <c r="M369" s="266">
        <v>108035.44203000001</v>
      </c>
      <c r="N369" s="266">
        <v>1339622.4420400001</v>
      </c>
    </row>
    <row r="370" spans="1:14" s="266" customFormat="1">
      <c r="A370" s="265" t="s">
        <v>289</v>
      </c>
      <c r="B370" s="266">
        <v>44100.8559333023</v>
      </c>
      <c r="C370" s="266">
        <v>45754.218677499899</v>
      </c>
      <c r="D370" s="266">
        <v>51919.596804263601</v>
      </c>
      <c r="E370" s="266">
        <v>51153.4406508924</v>
      </c>
      <c r="F370" s="266">
        <v>55479.889703513101</v>
      </c>
      <c r="G370" s="266">
        <v>53537.655387911102</v>
      </c>
      <c r="H370" s="266">
        <v>50697.9983566511</v>
      </c>
      <c r="I370" s="266">
        <v>50538.850287011999</v>
      </c>
      <c r="J370" s="266">
        <v>54508.825754695601</v>
      </c>
      <c r="K370" s="266">
        <v>52354.074759007097</v>
      </c>
      <c r="L370" s="266">
        <v>51253.393726391201</v>
      </c>
      <c r="M370" s="266">
        <v>48575.678236403997</v>
      </c>
      <c r="N370" s="266">
        <v>609874.47827754298</v>
      </c>
    </row>
    <row r="371" spans="1:14" s="266" customFormat="1">
      <c r="A371" s="265" t="s">
        <v>290</v>
      </c>
      <c r="B371" s="266">
        <v>0</v>
      </c>
      <c r="C371" s="266">
        <v>0</v>
      </c>
      <c r="D371" s="266">
        <v>0</v>
      </c>
      <c r="E371" s="266">
        <v>0</v>
      </c>
      <c r="F371" s="266">
        <v>0</v>
      </c>
      <c r="G371" s="266">
        <v>0</v>
      </c>
      <c r="H371" s="266">
        <v>0</v>
      </c>
      <c r="I371" s="266">
        <v>0</v>
      </c>
      <c r="J371" s="266">
        <v>0</v>
      </c>
      <c r="K371" s="266">
        <v>0</v>
      </c>
      <c r="L371" s="266">
        <v>0</v>
      </c>
      <c r="M371" s="266">
        <v>0</v>
      </c>
      <c r="N371" s="266">
        <v>0</v>
      </c>
    </row>
    <row r="372" spans="1:14" s="266" customFormat="1">
      <c r="A372" s="265" t="s">
        <v>291</v>
      </c>
      <c r="B372" s="266">
        <v>2775.7661081036199</v>
      </c>
      <c r="C372" s="266">
        <v>2879.8309425069701</v>
      </c>
      <c r="D372" s="266">
        <v>3267.8879832545799</v>
      </c>
      <c r="E372" s="266">
        <v>3219.6651032438399</v>
      </c>
      <c r="F372" s="266">
        <v>3491.9775197389799</v>
      </c>
      <c r="G372" s="266">
        <v>3369.7307271733698</v>
      </c>
      <c r="H372" s="266">
        <v>3190.9989638277698</v>
      </c>
      <c r="I372" s="266">
        <v>3180.9819741679198</v>
      </c>
      <c r="J372" s="266">
        <v>3430.8574724998598</v>
      </c>
      <c r="K372" s="266">
        <v>3295.23459945902</v>
      </c>
      <c r="L372" s="266">
        <v>3225.9562818048598</v>
      </c>
      <c r="M372" s="266">
        <v>3057.4173329125301</v>
      </c>
      <c r="N372" s="266">
        <v>38386.3050086933</v>
      </c>
    </row>
    <row r="373" spans="1:14" s="266" customFormat="1">
      <c r="A373" s="265" t="s">
        <v>292</v>
      </c>
      <c r="B373" s="266">
        <v>-1493454.3218173301</v>
      </c>
      <c r="C373" s="266">
        <v>-1423916.3960077199</v>
      </c>
      <c r="D373" s="266">
        <v>-1455574.79351301</v>
      </c>
      <c r="E373" s="266">
        <v>-1587315.81716686</v>
      </c>
      <c r="F373" s="266">
        <v>-1811220.68740165</v>
      </c>
      <c r="G373" s="266">
        <v>-1848067.2688491901</v>
      </c>
      <c r="H373" s="266">
        <v>-1913306.06770216</v>
      </c>
      <c r="I373" s="266">
        <v>-1958847.5694897501</v>
      </c>
      <c r="J373" s="266">
        <v>-1991292.68674238</v>
      </c>
      <c r="K373" s="266">
        <v>-1975605.4830137</v>
      </c>
      <c r="L373" s="266">
        <v>-1701250.9088184601</v>
      </c>
      <c r="M373" s="266">
        <v>-1539501.0567201499</v>
      </c>
      <c r="N373" s="266">
        <v>-20699353.057242401</v>
      </c>
    </row>
    <row r="374" spans="1:14" s="266" customFormat="1">
      <c r="A374" s="265" t="s">
        <v>293</v>
      </c>
      <c r="B374" s="266">
        <v>0</v>
      </c>
      <c r="C374" s="266">
        <v>0</v>
      </c>
      <c r="D374" s="266">
        <v>0</v>
      </c>
      <c r="E374" s="266">
        <v>0</v>
      </c>
      <c r="F374" s="266">
        <v>0</v>
      </c>
      <c r="G374" s="266">
        <v>0</v>
      </c>
      <c r="H374" s="266">
        <v>0</v>
      </c>
      <c r="I374" s="266">
        <v>0</v>
      </c>
      <c r="J374" s="266">
        <v>0</v>
      </c>
      <c r="K374" s="266">
        <v>0</v>
      </c>
      <c r="L374" s="266">
        <v>0</v>
      </c>
      <c r="M374" s="266">
        <v>0</v>
      </c>
      <c r="N374" s="266">
        <v>0</v>
      </c>
    </row>
    <row r="375" spans="1:14" s="266" customFormat="1">
      <c r="A375" s="265" t="s">
        <v>294</v>
      </c>
      <c r="B375" s="266">
        <v>0</v>
      </c>
      <c r="C375" s="266">
        <v>0</v>
      </c>
      <c r="D375" s="266">
        <v>0</v>
      </c>
      <c r="E375" s="266">
        <v>0</v>
      </c>
      <c r="F375" s="266">
        <v>0</v>
      </c>
      <c r="G375" s="266">
        <v>0</v>
      </c>
      <c r="H375" s="266">
        <v>0</v>
      </c>
      <c r="I375" s="266">
        <v>0</v>
      </c>
      <c r="J375" s="266">
        <v>0</v>
      </c>
      <c r="K375" s="266">
        <v>0</v>
      </c>
      <c r="L375" s="266">
        <v>0</v>
      </c>
      <c r="M375" s="266">
        <v>0</v>
      </c>
      <c r="N375" s="266">
        <v>0</v>
      </c>
    </row>
    <row r="376" spans="1:14" s="266" customFormat="1">
      <c r="A376" s="265" t="s">
        <v>295</v>
      </c>
      <c r="B376" s="266">
        <v>2775.7661081036199</v>
      </c>
      <c r="C376" s="266">
        <v>2879.8309425069701</v>
      </c>
      <c r="D376" s="266">
        <v>3267.8879832545799</v>
      </c>
      <c r="E376" s="266">
        <v>3219.6651032438399</v>
      </c>
      <c r="F376" s="266">
        <v>3491.9775197389799</v>
      </c>
      <c r="G376" s="266">
        <v>3369.7307271733698</v>
      </c>
      <c r="H376" s="266">
        <v>3190.9989638277698</v>
      </c>
      <c r="I376" s="266">
        <v>3180.9819741679198</v>
      </c>
      <c r="J376" s="266">
        <v>3430.8574724998598</v>
      </c>
      <c r="K376" s="266">
        <v>3295.23459945902</v>
      </c>
      <c r="L376" s="266">
        <v>3225.9562818048598</v>
      </c>
      <c r="M376" s="266">
        <v>3057.4173329125301</v>
      </c>
      <c r="N376" s="266">
        <v>38386.3050086933</v>
      </c>
    </row>
    <row r="377" spans="1:14" s="266" customFormat="1">
      <c r="A377" s="265" t="s">
        <v>296</v>
      </c>
      <c r="B377" s="266">
        <v>3194.8649800797002</v>
      </c>
      <c r="C377" s="266">
        <v>3314.64203698749</v>
      </c>
      <c r="D377" s="266">
        <v>3761.2898457270098</v>
      </c>
      <c r="E377" s="266">
        <v>3705.7860371982101</v>
      </c>
      <c r="F377" s="266">
        <v>4019.2135268419902</v>
      </c>
      <c r="G377" s="266">
        <v>3878.5093099576102</v>
      </c>
      <c r="H377" s="266">
        <v>3672.7917425178698</v>
      </c>
      <c r="I377" s="266">
        <v>3661.2623383016298</v>
      </c>
      <c r="J377" s="266">
        <v>3948.86527309863</v>
      </c>
      <c r="K377" s="266">
        <v>3792.76538906626</v>
      </c>
      <c r="L377" s="266">
        <v>3713.0270889602298</v>
      </c>
      <c r="M377" s="266">
        <v>3519.0412974255801</v>
      </c>
      <c r="N377" s="266">
        <v>44182.058866162202</v>
      </c>
    </row>
    <row r="378" spans="1:14" s="266" customFormat="1">
      <c r="A378" s="265" t="s">
        <v>297</v>
      </c>
      <c r="B378" s="266">
        <v>4888.3445676132997</v>
      </c>
      <c r="C378" s="266">
        <v>5071.6110058229397</v>
      </c>
      <c r="D378" s="266">
        <v>5755.0102740554703</v>
      </c>
      <c r="E378" s="266">
        <v>5670.0859524971802</v>
      </c>
      <c r="F378" s="266">
        <v>6149.6497449872904</v>
      </c>
      <c r="G378" s="266">
        <v>5934.3634344434604</v>
      </c>
      <c r="H378" s="266">
        <v>5619.6026043217498</v>
      </c>
      <c r="I378" s="266">
        <v>5601.9618899817997</v>
      </c>
      <c r="J378" s="266">
        <v>6042.0124876472801</v>
      </c>
      <c r="K378" s="266">
        <v>5803.1698370587501</v>
      </c>
      <c r="L378" s="266">
        <v>5681.16521758832</v>
      </c>
      <c r="M378" s="266">
        <v>5384.35474323177</v>
      </c>
      <c r="N378" s="266">
        <v>67601.331759249297</v>
      </c>
    </row>
    <row r="379" spans="1:14" s="266" customFormat="1">
      <c r="A379" s="265" t="s">
        <v>298</v>
      </c>
      <c r="B379" s="266">
        <v>0</v>
      </c>
      <c r="C379" s="266">
        <v>0</v>
      </c>
      <c r="D379" s="266">
        <v>0</v>
      </c>
      <c r="E379" s="266">
        <v>0</v>
      </c>
      <c r="F379" s="266">
        <v>0</v>
      </c>
      <c r="G379" s="266">
        <v>0</v>
      </c>
      <c r="H379" s="266">
        <v>0</v>
      </c>
      <c r="I379" s="266">
        <v>0</v>
      </c>
      <c r="J379" s="266">
        <v>0</v>
      </c>
      <c r="K379" s="266">
        <v>0</v>
      </c>
      <c r="L379" s="266">
        <v>0</v>
      </c>
      <c r="M379" s="266">
        <v>0</v>
      </c>
      <c r="N379" s="266">
        <v>0</v>
      </c>
    </row>
    <row r="380" spans="1:14" s="266" customFormat="1">
      <c r="A380" s="265" t="s">
        <v>299</v>
      </c>
      <c r="B380" s="266">
        <v>1796.72706382346</v>
      </c>
      <c r="C380" s="266">
        <v>1864.0872437099899</v>
      </c>
      <c r="D380" s="266">
        <v>2115.2728840933701</v>
      </c>
      <c r="E380" s="266">
        <v>2084.0586714268602</v>
      </c>
      <c r="F380" s="266">
        <v>2260.3239147784602</v>
      </c>
      <c r="G380" s="266">
        <v>2181.1947258936302</v>
      </c>
      <c r="H380" s="266">
        <v>2065.5033513824901</v>
      </c>
      <c r="I380" s="266">
        <v>2059.0194490222202</v>
      </c>
      <c r="J380" s="266">
        <v>2220.7614881402401</v>
      </c>
      <c r="K380" s="266">
        <v>2132.9740892831901</v>
      </c>
      <c r="L380" s="266">
        <v>2088.1308916153498</v>
      </c>
      <c r="M380" s="266">
        <v>1979.0372291849501</v>
      </c>
      <c r="N380" s="266">
        <v>24847.091002354198</v>
      </c>
    </row>
    <row r="381" spans="1:14" s="266" customFormat="1">
      <c r="A381" s="265" t="s">
        <v>300</v>
      </c>
      <c r="B381" s="266">
        <v>157694.43895292201</v>
      </c>
      <c r="C381" s="266">
        <v>168387.65176652701</v>
      </c>
      <c r="D381" s="266">
        <v>190067.198041394</v>
      </c>
      <c r="E381" s="266">
        <v>178027.14848525799</v>
      </c>
      <c r="F381" s="266">
        <v>184839.11077985901</v>
      </c>
      <c r="G381" s="266">
        <v>181478.661205379</v>
      </c>
      <c r="H381" s="266">
        <v>167718.50965870099</v>
      </c>
      <c r="I381" s="266">
        <v>169480.859018485</v>
      </c>
      <c r="J381" s="266">
        <v>185706.59726608099</v>
      </c>
      <c r="K381" s="266">
        <v>181601.22341387399</v>
      </c>
      <c r="L381" s="266">
        <v>188961.33749636001</v>
      </c>
      <c r="M381" s="266">
        <v>170550.97086915799</v>
      </c>
      <c r="N381" s="266">
        <v>2124513.7069540001</v>
      </c>
    </row>
    <row r="382" spans="1:14" s="266" customFormat="1">
      <c r="A382" s="265" t="s">
        <v>301</v>
      </c>
    </row>
    <row r="383" spans="1:14" s="266" customFormat="1">
      <c r="A383" s="265" t="s">
        <v>302</v>
      </c>
      <c r="B383" s="266">
        <v>7576.3242813299603</v>
      </c>
      <c r="C383" s="266">
        <v>8028.2529296209404</v>
      </c>
      <c r="D383" s="266">
        <v>8940.4300009295002</v>
      </c>
      <c r="E383" s="266">
        <v>8449.2446017950606</v>
      </c>
      <c r="F383" s="266">
        <v>8794.9625082313305</v>
      </c>
      <c r="G383" s="266">
        <v>8606.0540524476492</v>
      </c>
      <c r="H383" s="266">
        <v>7708.4860686755501</v>
      </c>
      <c r="I383" s="266">
        <v>7808.6082764284602</v>
      </c>
      <c r="J383" s="266">
        <v>8564.3914745719794</v>
      </c>
      <c r="K383" s="266">
        <v>8894.4363905230202</v>
      </c>
      <c r="L383" s="266">
        <v>9200.8783632267896</v>
      </c>
      <c r="M383" s="266">
        <v>8271.0932457003091</v>
      </c>
      <c r="N383" s="266">
        <v>100843.16219348001</v>
      </c>
    </row>
    <row r="384" spans="1:14" s="266" customFormat="1">
      <c r="A384" s="265" t="s">
        <v>303</v>
      </c>
      <c r="B384" s="266">
        <v>4043.4471526390298</v>
      </c>
      <c r="C384" s="266">
        <v>4317.6320965776204</v>
      </c>
      <c r="D384" s="266">
        <v>4873.5178984972799</v>
      </c>
      <c r="E384" s="266">
        <v>4564.7986791091898</v>
      </c>
      <c r="F384" s="266">
        <v>4739.4643789707598</v>
      </c>
      <c r="G384" s="266">
        <v>4653.2990052661298</v>
      </c>
      <c r="H384" s="266">
        <v>4300.4746066333601</v>
      </c>
      <c r="I384" s="266">
        <v>4345.6630517560397</v>
      </c>
      <c r="J384" s="266">
        <v>4761.7076222072201</v>
      </c>
      <c r="K384" s="266">
        <v>4656.4416259967702</v>
      </c>
      <c r="L384" s="266">
        <v>4845.1624999066598</v>
      </c>
      <c r="M384" s="266">
        <v>4373.1018171579199</v>
      </c>
      <c r="N384" s="266">
        <v>54474.710434717999</v>
      </c>
    </row>
    <row r="385" spans="1:14" s="211" customFormat="1">
      <c r="A385" s="214" t="s">
        <v>304</v>
      </c>
    </row>
    <row r="386" spans="1:14" s="211" customFormat="1">
      <c r="A386" s="210" t="s">
        <v>305</v>
      </c>
      <c r="B386" s="211">
        <v>169314.21038689101</v>
      </c>
      <c r="C386" s="211">
        <v>180733.53679272599</v>
      </c>
      <c r="D386" s="211">
        <v>203881.14594081999</v>
      </c>
      <c r="E386" s="211">
        <v>191041.191766162</v>
      </c>
      <c r="F386" s="211">
        <v>198373.53766706199</v>
      </c>
      <c r="G386" s="211">
        <v>194738.01426309301</v>
      </c>
      <c r="H386" s="211">
        <v>179727.47033400901</v>
      </c>
      <c r="I386" s="211">
        <v>181635.13034666999</v>
      </c>
      <c r="J386" s="211">
        <v>199032.69636286001</v>
      </c>
      <c r="K386" s="211">
        <v>195152.10143039399</v>
      </c>
      <c r="L386" s="211">
        <v>203007.37835949301</v>
      </c>
      <c r="M386" s="211">
        <v>183195.165932017</v>
      </c>
      <c r="N386" s="211">
        <v>2279831.5795821999</v>
      </c>
    </row>
    <row r="387" spans="1:14" s="211" customFormat="1">
      <c r="A387" s="214" t="s">
        <v>306</v>
      </c>
    </row>
    <row r="388" spans="1:14" s="211" customFormat="1">
      <c r="A388" s="210" t="s">
        <v>307</v>
      </c>
    </row>
    <row r="389" spans="1:14" s="211" customFormat="1">
      <c r="A389" s="214" t="s">
        <v>308</v>
      </c>
      <c r="B389" s="211">
        <v>3942.3609738230598</v>
      </c>
      <c r="C389" s="211">
        <v>4209.6912941631799</v>
      </c>
      <c r="D389" s="211">
        <v>4751.6799510348501</v>
      </c>
      <c r="E389" s="211">
        <v>4450.6787121314601</v>
      </c>
      <c r="F389" s="211">
        <v>4620.9777694964896</v>
      </c>
      <c r="G389" s="211">
        <v>4536.9665301344803</v>
      </c>
      <c r="H389" s="211">
        <v>4192.9627414675197</v>
      </c>
      <c r="I389" s="211">
        <v>4237.0214754621402</v>
      </c>
      <c r="J389" s="211">
        <v>4642.6649316520397</v>
      </c>
      <c r="K389" s="211">
        <v>4540.0305853468599</v>
      </c>
      <c r="L389" s="211">
        <v>4724.0334374089998</v>
      </c>
      <c r="M389" s="211">
        <v>4263.7742717289702</v>
      </c>
      <c r="N389" s="211">
        <v>53112.842673849998</v>
      </c>
    </row>
    <row r="390" spans="1:14" s="211" customFormat="1">
      <c r="A390" s="214" t="s">
        <v>309</v>
      </c>
      <c r="B390" s="211">
        <v>113.53999604610399</v>
      </c>
      <c r="C390" s="211">
        <v>121.239109271899</v>
      </c>
      <c r="D390" s="211">
        <v>136.84838258980301</v>
      </c>
      <c r="E390" s="211">
        <v>128.179546909386</v>
      </c>
      <c r="F390" s="211">
        <v>133.084159761499</v>
      </c>
      <c r="G390" s="211">
        <v>130.664636067873</v>
      </c>
      <c r="H390" s="211">
        <v>120.757326954264</v>
      </c>
      <c r="I390" s="211">
        <v>122.026218493309</v>
      </c>
      <c r="J390" s="211">
        <v>133.70875003157801</v>
      </c>
      <c r="K390" s="211">
        <v>130.752880857989</v>
      </c>
      <c r="L390" s="211">
        <v>136.05216299737901</v>
      </c>
      <c r="M390" s="211">
        <v>122.796699025794</v>
      </c>
      <c r="N390" s="211">
        <v>1529.64986900688</v>
      </c>
    </row>
    <row r="391" spans="1:14" s="211" customFormat="1">
      <c r="A391" s="214" t="s">
        <v>310</v>
      </c>
      <c r="B391" s="211">
        <v>169314.21038689101</v>
      </c>
      <c r="C391" s="211">
        <v>180733.53679272599</v>
      </c>
      <c r="D391" s="211">
        <v>203881.14594081999</v>
      </c>
      <c r="E391" s="211">
        <v>191041.191766162</v>
      </c>
      <c r="F391" s="211">
        <v>198373.53766706199</v>
      </c>
      <c r="G391" s="211">
        <v>194738.01426309301</v>
      </c>
      <c r="H391" s="211">
        <v>179727.47033400901</v>
      </c>
      <c r="I391" s="211">
        <v>181635.13034666999</v>
      </c>
      <c r="J391" s="211">
        <v>199032.69636286001</v>
      </c>
      <c r="K391" s="211">
        <v>195152.10143039399</v>
      </c>
      <c r="L391" s="211">
        <v>203007.37835949301</v>
      </c>
      <c r="M391" s="211">
        <v>183195.165932017</v>
      </c>
      <c r="N391" s="211">
        <v>2279831.5795821999</v>
      </c>
    </row>
    <row r="392" spans="1:14" s="211" customFormat="1">
      <c r="A392" s="214" t="s">
        <v>311</v>
      </c>
    </row>
    <row r="393" spans="1:14" s="225" customFormat="1">
      <c r="A393" s="224" t="s">
        <v>312</v>
      </c>
      <c r="B393" s="225">
        <v>0.16589081946763801</v>
      </c>
      <c r="C393" s="225">
        <v>0.16831295580953801</v>
      </c>
      <c r="D393" s="225">
        <v>0.167172091627876</v>
      </c>
      <c r="E393" s="225">
        <v>0.16278049837280001</v>
      </c>
      <c r="F393" s="225">
        <v>0.15894490583586199</v>
      </c>
      <c r="G393" s="225">
        <v>0.16033467743052901</v>
      </c>
      <c r="H393" s="225">
        <v>0.156740591605045</v>
      </c>
      <c r="I393" s="225">
        <v>0.158055488340925</v>
      </c>
      <c r="J393" s="225">
        <v>0.15952009128958999</v>
      </c>
      <c r="K393" s="225">
        <v>0.163952823736949</v>
      </c>
      <c r="L393" s="225">
        <v>0.16947626730319101</v>
      </c>
      <c r="M393" s="225">
        <v>0.16460933993587001</v>
      </c>
      <c r="N393" s="225">
        <v>0.162982545896318</v>
      </c>
    </row>
    <row r="394" spans="1:14" s="211" customFormat="1">
      <c r="A394" s="214" t="s">
        <v>313</v>
      </c>
    </row>
    <row r="395" spans="1:14" s="211" customFormat="1">
      <c r="A395" s="214" t="s">
        <v>314</v>
      </c>
    </row>
    <row r="396" spans="1:14" s="211" customFormat="1">
      <c r="A396" s="214" t="s">
        <v>315</v>
      </c>
      <c r="B396" s="211">
        <v>0</v>
      </c>
      <c r="C396" s="211">
        <v>0</v>
      </c>
      <c r="D396" s="211">
        <v>0</v>
      </c>
      <c r="E396" s="211">
        <v>0</v>
      </c>
      <c r="F396" s="211">
        <v>0</v>
      </c>
      <c r="G396" s="211">
        <v>0</v>
      </c>
      <c r="H396" s="211">
        <v>0</v>
      </c>
      <c r="I396" s="211">
        <v>0</v>
      </c>
      <c r="J396" s="211">
        <v>0</v>
      </c>
      <c r="K396" s="211">
        <v>0</v>
      </c>
      <c r="L396" s="211">
        <v>0</v>
      </c>
      <c r="M396" s="211">
        <v>0</v>
      </c>
      <c r="N396" s="211">
        <v>0</v>
      </c>
    </row>
    <row r="397" spans="1:14" s="211" customFormat="1">
      <c r="A397" s="214" t="s">
        <v>316</v>
      </c>
    </row>
    <row r="398" spans="1:14" s="213" customFormat="1">
      <c r="A398" s="212" t="s">
        <v>317</v>
      </c>
      <c r="B398" s="213" t="s">
        <v>340</v>
      </c>
      <c r="C398" s="213" t="s">
        <v>340</v>
      </c>
      <c r="D398" s="213" t="s">
        <v>340</v>
      </c>
      <c r="E398" s="213" t="s">
        <v>340</v>
      </c>
      <c r="F398" s="213" t="s">
        <v>340</v>
      </c>
      <c r="G398" s="213" t="s">
        <v>340</v>
      </c>
      <c r="H398" s="213" t="s">
        <v>340</v>
      </c>
      <c r="I398" s="213" t="s">
        <v>340</v>
      </c>
      <c r="J398" s="213" t="s">
        <v>340</v>
      </c>
      <c r="K398" s="213" t="s">
        <v>340</v>
      </c>
      <c r="L398" s="213" t="s">
        <v>340</v>
      </c>
      <c r="M398" s="213" t="s">
        <v>340</v>
      </c>
    </row>
    <row r="399" spans="1:14" s="213" customFormat="1">
      <c r="A399" s="212" t="s">
        <v>318</v>
      </c>
      <c r="B399" s="213" t="s">
        <v>227</v>
      </c>
      <c r="C399" s="213" t="s">
        <v>227</v>
      </c>
      <c r="D399" s="213" t="s">
        <v>227</v>
      </c>
      <c r="E399" s="213" t="s">
        <v>227</v>
      </c>
      <c r="F399" s="213" t="s">
        <v>227</v>
      </c>
      <c r="G399" s="213" t="s">
        <v>227</v>
      </c>
      <c r="H399" s="213" t="s">
        <v>227</v>
      </c>
      <c r="I399" s="213" t="s">
        <v>227</v>
      </c>
      <c r="J399" s="213" t="s">
        <v>227</v>
      </c>
      <c r="K399" s="213" t="s">
        <v>227</v>
      </c>
      <c r="L399" s="213" t="s">
        <v>227</v>
      </c>
      <c r="M399" s="213" t="s">
        <v>227</v>
      </c>
    </row>
    <row r="400" spans="1:14" s="211" customFormat="1">
      <c r="A400" s="210" t="s">
        <v>319</v>
      </c>
    </row>
    <row r="401" spans="1:14" s="213" customFormat="1">
      <c r="A401" s="212" t="s">
        <v>320</v>
      </c>
      <c r="B401" s="213" t="s">
        <v>321</v>
      </c>
      <c r="C401" s="213" t="s">
        <v>321</v>
      </c>
      <c r="D401" s="213" t="s">
        <v>321</v>
      </c>
      <c r="E401" s="213" t="s">
        <v>321</v>
      </c>
      <c r="F401" s="213" t="s">
        <v>321</v>
      </c>
      <c r="G401" s="213" t="s">
        <v>321</v>
      </c>
      <c r="H401" s="213" t="s">
        <v>321</v>
      </c>
      <c r="I401" s="213" t="s">
        <v>321</v>
      </c>
      <c r="J401" s="213" t="s">
        <v>321</v>
      </c>
      <c r="K401" s="213" t="s">
        <v>321</v>
      </c>
      <c r="L401" s="213" t="s">
        <v>321</v>
      </c>
      <c r="M401" s="213" t="s">
        <v>321</v>
      </c>
      <c r="N401" s="213" t="s">
        <v>321</v>
      </c>
    </row>
    <row r="402" spans="1:14" s="211" customFormat="1">
      <c r="A402" s="214" t="s">
        <v>334</v>
      </c>
      <c r="B402" s="211">
        <v>0</v>
      </c>
      <c r="C402" s="211">
        <v>0</v>
      </c>
      <c r="D402" s="211">
        <v>0</v>
      </c>
      <c r="E402" s="211">
        <v>0</v>
      </c>
      <c r="F402" s="211">
        <v>0</v>
      </c>
      <c r="G402" s="211">
        <v>0</v>
      </c>
      <c r="H402" s="211">
        <v>0</v>
      </c>
      <c r="I402" s="211">
        <v>0</v>
      </c>
      <c r="J402" s="211">
        <v>0</v>
      </c>
      <c r="K402" s="211">
        <v>0</v>
      </c>
      <c r="L402" s="211">
        <v>0</v>
      </c>
      <c r="M402" s="211">
        <v>0</v>
      </c>
      <c r="N402" s="211">
        <v>0</v>
      </c>
    </row>
    <row r="403" spans="1:14" s="211" customFormat="1">
      <c r="A403" s="214" t="s">
        <v>335</v>
      </c>
      <c r="B403" s="211">
        <v>0</v>
      </c>
      <c r="C403" s="211">
        <v>0</v>
      </c>
      <c r="D403" s="211">
        <v>0</v>
      </c>
      <c r="E403" s="211">
        <v>0</v>
      </c>
      <c r="F403" s="211">
        <v>0</v>
      </c>
      <c r="G403" s="211">
        <v>0</v>
      </c>
      <c r="H403" s="211">
        <v>0</v>
      </c>
      <c r="I403" s="211">
        <v>0</v>
      </c>
      <c r="J403" s="211">
        <v>0</v>
      </c>
      <c r="K403" s="211">
        <v>0</v>
      </c>
      <c r="L403" s="211">
        <v>0</v>
      </c>
      <c r="M403" s="211">
        <v>0</v>
      </c>
      <c r="N403" s="211">
        <v>0</v>
      </c>
    </row>
    <row r="404" spans="1:14" s="211" customFormat="1">
      <c r="A404" s="214" t="s">
        <v>336</v>
      </c>
      <c r="B404" s="211">
        <v>0</v>
      </c>
      <c r="C404" s="211">
        <v>0</v>
      </c>
      <c r="D404" s="211">
        <v>0</v>
      </c>
      <c r="E404" s="211">
        <v>0</v>
      </c>
      <c r="F404" s="211">
        <v>0</v>
      </c>
      <c r="G404" s="211">
        <v>0</v>
      </c>
      <c r="H404" s="211">
        <v>0</v>
      </c>
      <c r="I404" s="211">
        <v>0</v>
      </c>
      <c r="J404" s="211">
        <v>0</v>
      </c>
      <c r="K404" s="211">
        <v>0</v>
      </c>
      <c r="L404" s="211">
        <v>0</v>
      </c>
      <c r="M404" s="211">
        <v>0</v>
      </c>
      <c r="N404" s="211">
        <v>0</v>
      </c>
    </row>
    <row r="405" spans="1:14" s="211" customFormat="1">
      <c r="A405" s="214" t="s">
        <v>337</v>
      </c>
    </row>
    <row r="406" spans="1:14" s="211" customFormat="1">
      <c r="A406" s="214" t="s">
        <v>338</v>
      </c>
    </row>
    <row r="407" spans="1:14">
      <c r="A407" s="194" t="s">
        <v>212</v>
      </c>
    </row>
    <row r="408" spans="1:14" s="197" customFormat="1">
      <c r="A408" s="196" t="s">
        <v>226</v>
      </c>
      <c r="B408" s="197" t="s">
        <v>216</v>
      </c>
      <c r="C408" s="197" t="s">
        <v>216</v>
      </c>
      <c r="D408" s="197" t="s">
        <v>216</v>
      </c>
      <c r="E408" s="197" t="s">
        <v>216</v>
      </c>
      <c r="F408" s="197" t="s">
        <v>216</v>
      </c>
      <c r="G408" s="197" t="s">
        <v>216</v>
      </c>
      <c r="H408" s="197" t="s">
        <v>216</v>
      </c>
      <c r="I408" s="197" t="s">
        <v>216</v>
      </c>
      <c r="J408" s="197" t="s">
        <v>216</v>
      </c>
      <c r="K408" s="197" t="s">
        <v>216</v>
      </c>
      <c r="L408" s="197" t="s">
        <v>216</v>
      </c>
      <c r="M408" s="197" t="s">
        <v>216</v>
      </c>
    </row>
    <row r="409" spans="1:14" s="197" customFormat="1">
      <c r="A409" s="196" t="s">
        <v>228</v>
      </c>
      <c r="B409" s="197" t="s">
        <v>229</v>
      </c>
      <c r="C409" s="197" t="s">
        <v>229</v>
      </c>
      <c r="D409" s="197" t="s">
        <v>229</v>
      </c>
      <c r="E409" s="197" t="s">
        <v>229</v>
      </c>
      <c r="F409" s="197" t="s">
        <v>229</v>
      </c>
      <c r="G409" s="197" t="s">
        <v>229</v>
      </c>
      <c r="H409" s="197" t="s">
        <v>229</v>
      </c>
      <c r="I409" s="197" t="s">
        <v>229</v>
      </c>
      <c r="J409" s="197" t="s">
        <v>229</v>
      </c>
      <c r="K409" s="197" t="s">
        <v>229</v>
      </c>
      <c r="L409" s="197" t="s">
        <v>229</v>
      </c>
      <c r="M409" s="197" t="s">
        <v>229</v>
      </c>
    </row>
    <row r="410" spans="1:14" s="197" customFormat="1">
      <c r="A410" s="196" t="s">
        <v>230</v>
      </c>
      <c r="B410" s="197" t="s">
        <v>229</v>
      </c>
      <c r="C410" s="197" t="s">
        <v>229</v>
      </c>
      <c r="D410" s="197" t="s">
        <v>229</v>
      </c>
      <c r="E410" s="197" t="s">
        <v>229</v>
      </c>
      <c r="F410" s="197" t="s">
        <v>229</v>
      </c>
      <c r="G410" s="197" t="s">
        <v>229</v>
      </c>
      <c r="H410" s="197" t="s">
        <v>229</v>
      </c>
      <c r="I410" s="197" t="s">
        <v>229</v>
      </c>
      <c r="J410" s="197" t="s">
        <v>229</v>
      </c>
      <c r="K410" s="197" t="s">
        <v>229</v>
      </c>
      <c r="L410" s="197" t="s">
        <v>229</v>
      </c>
      <c r="M410" s="197" t="s">
        <v>229</v>
      </c>
    </row>
    <row r="411" spans="1:14">
      <c r="A411" s="194" t="s">
        <v>231</v>
      </c>
    </row>
    <row r="412" spans="1:14">
      <c r="A412" s="198" t="s">
        <v>232</v>
      </c>
      <c r="B412" s="195">
        <v>0</v>
      </c>
      <c r="C412" s="195">
        <v>0</v>
      </c>
      <c r="D412" s="195">
        <v>0</v>
      </c>
      <c r="E412" s="195">
        <v>0</v>
      </c>
      <c r="F412" s="195">
        <v>0</v>
      </c>
      <c r="G412" s="195">
        <v>0</v>
      </c>
      <c r="H412" s="195">
        <v>0</v>
      </c>
      <c r="I412" s="195">
        <v>0</v>
      </c>
      <c r="J412" s="195">
        <v>0</v>
      </c>
      <c r="K412" s="195">
        <v>0</v>
      </c>
      <c r="L412" s="195">
        <v>0</v>
      </c>
      <c r="M412" s="195">
        <v>0</v>
      </c>
      <c r="N412" s="195">
        <v>0</v>
      </c>
    </row>
    <row r="413" spans="1:14">
      <c r="A413" s="198" t="s">
        <v>99</v>
      </c>
      <c r="B413" s="195">
        <v>0</v>
      </c>
      <c r="C413" s="195">
        <v>0</v>
      </c>
      <c r="D413" s="195">
        <v>0</v>
      </c>
      <c r="E413" s="195">
        <v>0</v>
      </c>
      <c r="F413" s="195">
        <v>0</v>
      </c>
      <c r="G413" s="195">
        <v>0</v>
      </c>
      <c r="H413" s="195">
        <v>0</v>
      </c>
      <c r="I413" s="195">
        <v>0</v>
      </c>
      <c r="J413" s="195">
        <v>0</v>
      </c>
      <c r="K413" s="195">
        <v>0</v>
      </c>
      <c r="L413" s="195">
        <v>0</v>
      </c>
      <c r="M413" s="195">
        <v>0</v>
      </c>
      <c r="N413" s="195">
        <v>0</v>
      </c>
    </row>
    <row r="414" spans="1:14" s="200" customFormat="1">
      <c r="A414" s="199" t="s">
        <v>233</v>
      </c>
      <c r="B414" s="200">
        <v>0</v>
      </c>
      <c r="C414" s="200">
        <v>0</v>
      </c>
      <c r="D414" s="200">
        <v>0</v>
      </c>
      <c r="E414" s="200">
        <v>0</v>
      </c>
      <c r="F414" s="200">
        <v>0</v>
      </c>
      <c r="G414" s="200">
        <v>0</v>
      </c>
      <c r="H414" s="200">
        <v>0</v>
      </c>
      <c r="I414" s="200">
        <v>0</v>
      </c>
      <c r="J414" s="200">
        <v>0</v>
      </c>
      <c r="K414" s="200">
        <v>0</v>
      </c>
      <c r="L414" s="200">
        <v>0</v>
      </c>
      <c r="M414" s="200">
        <v>0</v>
      </c>
      <c r="N414" s="200">
        <v>0</v>
      </c>
    </row>
    <row r="415" spans="1:14">
      <c r="A415" s="198" t="s">
        <v>234</v>
      </c>
      <c r="B415" s="195">
        <v>0</v>
      </c>
      <c r="C415" s="195">
        <v>0</v>
      </c>
      <c r="D415" s="195">
        <v>0</v>
      </c>
      <c r="E415" s="195">
        <v>0</v>
      </c>
      <c r="F415" s="195">
        <v>0</v>
      </c>
      <c r="G415" s="195">
        <v>0</v>
      </c>
      <c r="H415" s="195">
        <v>0</v>
      </c>
      <c r="I415" s="195">
        <v>0</v>
      </c>
      <c r="J415" s="195">
        <v>0</v>
      </c>
      <c r="K415" s="195">
        <v>0</v>
      </c>
      <c r="L415" s="195">
        <v>0</v>
      </c>
      <c r="M415" s="195">
        <v>0</v>
      </c>
      <c r="N415" s="195">
        <v>0</v>
      </c>
    </row>
    <row r="416" spans="1:14" s="200" customFormat="1">
      <c r="A416" s="199" t="s">
        <v>235</v>
      </c>
      <c r="B416" s="200">
        <v>0</v>
      </c>
      <c r="C416" s="200">
        <v>0</v>
      </c>
      <c r="D416" s="200">
        <v>0</v>
      </c>
      <c r="E416" s="200">
        <v>0</v>
      </c>
      <c r="F416" s="200">
        <v>0</v>
      </c>
      <c r="G416" s="200">
        <v>0</v>
      </c>
      <c r="H416" s="200">
        <v>0</v>
      </c>
      <c r="I416" s="200">
        <v>0</v>
      </c>
      <c r="J416" s="200">
        <v>0</v>
      </c>
      <c r="K416" s="200">
        <v>0</v>
      </c>
      <c r="L416" s="200">
        <v>0</v>
      </c>
      <c r="M416" s="200">
        <v>0</v>
      </c>
      <c r="N416" s="200">
        <v>0</v>
      </c>
    </row>
    <row r="417" spans="1:14">
      <c r="A417" s="198" t="s">
        <v>236</v>
      </c>
      <c r="B417" s="195">
        <v>401672960.245251</v>
      </c>
      <c r="C417" s="195">
        <v>414705321.06865299</v>
      </c>
      <c r="D417" s="195">
        <v>415216364.57891798</v>
      </c>
      <c r="E417" s="195">
        <v>500437493.55396402</v>
      </c>
      <c r="F417" s="195">
        <v>548136495.63269699</v>
      </c>
      <c r="G417" s="195">
        <v>549160109.595788</v>
      </c>
      <c r="H417" s="195">
        <v>569934140.67815101</v>
      </c>
      <c r="I417" s="195">
        <v>583495773.74630499</v>
      </c>
      <c r="J417" s="195">
        <v>560768501.48688102</v>
      </c>
      <c r="K417" s="195">
        <v>537563729.09537601</v>
      </c>
      <c r="L417" s="195">
        <v>496035163.06884199</v>
      </c>
      <c r="M417" s="195">
        <v>410386124.07739002</v>
      </c>
      <c r="N417" s="195">
        <v>5987512176.8282099</v>
      </c>
    </row>
    <row r="418" spans="1:14">
      <c r="A418" s="198" t="s">
        <v>237</v>
      </c>
      <c r="B418" s="195">
        <v>0</v>
      </c>
      <c r="C418" s="195">
        <v>0</v>
      </c>
      <c r="D418" s="195">
        <v>0</v>
      </c>
      <c r="E418" s="195">
        <v>0</v>
      </c>
      <c r="F418" s="195">
        <v>0</v>
      </c>
      <c r="G418" s="195">
        <v>0</v>
      </c>
      <c r="H418" s="195">
        <v>0</v>
      </c>
      <c r="I418" s="195">
        <v>0</v>
      </c>
      <c r="J418" s="195">
        <v>0</v>
      </c>
      <c r="K418" s="195">
        <v>0</v>
      </c>
      <c r="L418" s="195">
        <v>0</v>
      </c>
      <c r="M418" s="195">
        <v>0</v>
      </c>
      <c r="N418" s="195">
        <v>0</v>
      </c>
    </row>
    <row r="419" spans="1:14">
      <c r="A419" s="198" t="s">
        <v>238</v>
      </c>
      <c r="B419" s="195">
        <v>9363003.3125841003</v>
      </c>
      <c r="C419" s="195">
        <v>12394120.6546658</v>
      </c>
      <c r="D419" s="195">
        <v>11156442.736860801</v>
      </c>
      <c r="E419" s="195">
        <v>10511797.685535699</v>
      </c>
      <c r="F419" s="195">
        <v>10804975.47594</v>
      </c>
      <c r="G419" s="195">
        <v>11774912.2029789</v>
      </c>
      <c r="H419" s="195">
        <v>12627445.2016792</v>
      </c>
      <c r="I419" s="195">
        <v>12647759.1105101</v>
      </c>
      <c r="J419" s="195">
        <v>12913500.893895701</v>
      </c>
      <c r="K419" s="195">
        <v>12380822.2983902</v>
      </c>
      <c r="L419" s="195">
        <v>11589104.052938201</v>
      </c>
      <c r="M419" s="195">
        <v>9618670.5591582991</v>
      </c>
      <c r="N419" s="195">
        <v>137782554.185137</v>
      </c>
    </row>
    <row r="420" spans="1:14">
      <c r="A420" s="198" t="s">
        <v>239</v>
      </c>
      <c r="B420" s="195">
        <v>1975995.38243401</v>
      </c>
      <c r="C420" s="195">
        <v>1978694.9117646399</v>
      </c>
      <c r="D420" s="195">
        <v>1950063.6458685501</v>
      </c>
      <c r="E420" s="195">
        <v>2075739.49057841</v>
      </c>
      <c r="F420" s="195">
        <v>2159158.2514822502</v>
      </c>
      <c r="G420" s="195">
        <v>2369994.5087028099</v>
      </c>
      <c r="H420" s="195">
        <v>2338993.2474509701</v>
      </c>
      <c r="I420" s="195">
        <v>2465345.85589298</v>
      </c>
      <c r="J420" s="195">
        <v>2455543.7778032599</v>
      </c>
      <c r="K420" s="195">
        <v>2295963.1278470098</v>
      </c>
      <c r="L420" s="195">
        <v>2078970.2936488399</v>
      </c>
      <c r="M420" s="195">
        <v>1844924.6666822101</v>
      </c>
      <c r="N420" s="195">
        <v>25989387.1601559</v>
      </c>
    </row>
    <row r="421" spans="1:14">
      <c r="A421" s="198" t="s">
        <v>240</v>
      </c>
      <c r="B421" s="195">
        <v>145052.21708196201</v>
      </c>
      <c r="C421" s="195">
        <v>0</v>
      </c>
      <c r="D421" s="195">
        <v>0</v>
      </c>
      <c r="E421" s="195">
        <v>0</v>
      </c>
      <c r="F421" s="195">
        <v>0</v>
      </c>
      <c r="G421" s="195">
        <v>0</v>
      </c>
      <c r="H421" s="195">
        <v>0</v>
      </c>
      <c r="I421" s="195">
        <v>0</v>
      </c>
      <c r="J421" s="195">
        <v>0</v>
      </c>
      <c r="K421" s="195">
        <v>0</v>
      </c>
      <c r="L421" s="195">
        <v>0</v>
      </c>
      <c r="M421" s="195">
        <v>0</v>
      </c>
      <c r="N421" s="195">
        <v>145052.21708196201</v>
      </c>
    </row>
    <row r="422" spans="1:14">
      <c r="A422" s="198" t="s">
        <v>241</v>
      </c>
      <c r="B422" s="195">
        <v>125647.56459274801</v>
      </c>
      <c r="C422" s="195">
        <v>1000</v>
      </c>
      <c r="D422" s="195">
        <v>1000</v>
      </c>
      <c r="E422" s="195">
        <v>1000</v>
      </c>
      <c r="F422" s="195">
        <v>1000</v>
      </c>
      <c r="G422" s="195">
        <v>0</v>
      </c>
      <c r="H422" s="195">
        <v>0</v>
      </c>
      <c r="I422" s="195">
        <v>0</v>
      </c>
      <c r="J422" s="195">
        <v>0</v>
      </c>
      <c r="K422" s="195">
        <v>0</v>
      </c>
      <c r="L422" s="195">
        <v>0</v>
      </c>
      <c r="M422" s="195">
        <v>0</v>
      </c>
      <c r="N422" s="195">
        <v>129647.56459274801</v>
      </c>
    </row>
    <row r="423" spans="1:14">
      <c r="A423" s="198" t="s">
        <v>242</v>
      </c>
      <c r="B423" s="195">
        <v>497026.641046</v>
      </c>
      <c r="C423" s="195">
        <v>521754.03687000001</v>
      </c>
      <c r="D423" s="195">
        <v>498467.46113200003</v>
      </c>
      <c r="E423" s="195">
        <v>383653.94141000003</v>
      </c>
      <c r="F423" s="195">
        <v>409212.52710000001</v>
      </c>
      <c r="G423" s="195">
        <v>554848.69566800003</v>
      </c>
      <c r="H423" s="195">
        <v>581092.28983599995</v>
      </c>
      <c r="I423" s="195">
        <v>563794.29899399995</v>
      </c>
      <c r="J423" s="195">
        <v>618400.97193600005</v>
      </c>
      <c r="K423" s="195">
        <v>551424.33644400002</v>
      </c>
      <c r="L423" s="195">
        <v>521246.16155999998</v>
      </c>
      <c r="M423" s="195">
        <v>374702.272398</v>
      </c>
      <c r="N423" s="195">
        <v>6075623.63439399</v>
      </c>
    </row>
    <row r="424" spans="1:14">
      <c r="A424" s="198" t="s">
        <v>243</v>
      </c>
      <c r="B424" s="195">
        <v>583460</v>
      </c>
      <c r="C424" s="195">
        <v>438838</v>
      </c>
      <c r="D424" s="195">
        <v>406834</v>
      </c>
      <c r="E424" s="195">
        <v>270280</v>
      </c>
      <c r="F424" s="195">
        <v>228084</v>
      </c>
      <c r="G424" s="195">
        <v>336880</v>
      </c>
      <c r="H424" s="195">
        <v>448126</v>
      </c>
      <c r="I424" s="195">
        <v>447460</v>
      </c>
      <c r="J424" s="195">
        <v>420190</v>
      </c>
      <c r="K424" s="195">
        <v>335334</v>
      </c>
      <c r="L424" s="195">
        <v>270280</v>
      </c>
      <c r="M424" s="195">
        <v>228084</v>
      </c>
      <c r="N424" s="195">
        <v>4413850</v>
      </c>
    </row>
    <row r="425" spans="1:14">
      <c r="A425" s="198" t="s">
        <v>244</v>
      </c>
      <c r="B425" s="195">
        <v>49500</v>
      </c>
      <c r="C425" s="195">
        <v>59463</v>
      </c>
      <c r="D425" s="195">
        <v>57766.5</v>
      </c>
      <c r="E425" s="195">
        <v>57750</v>
      </c>
      <c r="F425" s="195">
        <v>57762</v>
      </c>
      <c r="G425" s="195">
        <v>58209</v>
      </c>
      <c r="H425" s="195">
        <v>59934</v>
      </c>
      <c r="I425" s="195">
        <v>61113</v>
      </c>
      <c r="J425" s="195">
        <v>63088.5</v>
      </c>
      <c r="K425" s="195">
        <v>59217</v>
      </c>
      <c r="L425" s="195">
        <v>57973.5</v>
      </c>
      <c r="M425" s="195">
        <v>57750</v>
      </c>
      <c r="N425" s="195">
        <v>699526.5</v>
      </c>
    </row>
    <row r="426" spans="1:14">
      <c r="A426" s="198" t="s">
        <v>245</v>
      </c>
      <c r="B426" s="195">
        <v>157379.08429999999</v>
      </c>
      <c r="C426" s="195">
        <v>327325.4755</v>
      </c>
      <c r="D426" s="195">
        <v>147695.18195</v>
      </c>
      <c r="E426" s="195">
        <v>148951.23680000001</v>
      </c>
      <c r="F426" s="195">
        <v>138266.4296</v>
      </c>
      <c r="G426" s="195">
        <v>159911.65460000001</v>
      </c>
      <c r="H426" s="195">
        <v>187485.89735000001</v>
      </c>
      <c r="I426" s="195">
        <v>190648.19</v>
      </c>
      <c r="J426" s="195">
        <v>329158.55815</v>
      </c>
      <c r="K426" s="195">
        <v>174612.09755000001</v>
      </c>
      <c r="L426" s="195">
        <v>155553.46174999999</v>
      </c>
      <c r="M426" s="195">
        <v>154303.74919999999</v>
      </c>
      <c r="N426" s="195">
        <v>2271291.01675</v>
      </c>
    </row>
    <row r="427" spans="1:14">
      <c r="A427" s="198" t="s">
        <v>246</v>
      </c>
      <c r="B427" s="195">
        <v>12897064.2020388</v>
      </c>
      <c r="C427" s="195">
        <v>15721196.078800401</v>
      </c>
      <c r="D427" s="195">
        <v>14218269.5258113</v>
      </c>
      <c r="E427" s="195">
        <v>13449172.354324101</v>
      </c>
      <c r="F427" s="195">
        <v>13798458.684122199</v>
      </c>
      <c r="G427" s="195">
        <v>15254756.0619497</v>
      </c>
      <c r="H427" s="195">
        <v>16243076.6363161</v>
      </c>
      <c r="I427" s="195">
        <v>16376120.455397001</v>
      </c>
      <c r="J427" s="195">
        <v>16799882.701784901</v>
      </c>
      <c r="K427" s="195">
        <v>15797372.8602312</v>
      </c>
      <c r="L427" s="195">
        <v>14673127.469897</v>
      </c>
      <c r="M427" s="195">
        <v>12278435.2474385</v>
      </c>
      <c r="N427" s="195">
        <v>177506932.27811101</v>
      </c>
    </row>
    <row r="428" spans="1:14">
      <c r="A428" s="198" t="s">
        <v>247</v>
      </c>
      <c r="B428" s="195">
        <v>2410775</v>
      </c>
      <c r="C428" s="195">
        <v>2454700</v>
      </c>
      <c r="D428" s="195">
        <v>2545910</v>
      </c>
      <c r="E428" s="195">
        <v>2594805</v>
      </c>
      <c r="F428" s="195">
        <v>2551737.5</v>
      </c>
      <c r="G428" s="195">
        <v>2560312.5</v>
      </c>
      <c r="H428" s="195">
        <v>2743464</v>
      </c>
      <c r="I428" s="195">
        <v>2566088</v>
      </c>
      <c r="J428" s="195">
        <v>2547982.4</v>
      </c>
      <c r="K428" s="195">
        <v>2533060</v>
      </c>
      <c r="L428" s="195">
        <v>2374617.6</v>
      </c>
      <c r="M428" s="195">
        <v>2262580</v>
      </c>
      <c r="N428" s="195">
        <v>30146032</v>
      </c>
    </row>
    <row r="429" spans="1:14">
      <c r="A429" s="198" t="s">
        <v>248</v>
      </c>
      <c r="B429" s="195">
        <v>15307839.2020388</v>
      </c>
      <c r="C429" s="195">
        <v>18175896.078800399</v>
      </c>
      <c r="D429" s="195">
        <v>16764179.5258113</v>
      </c>
      <c r="E429" s="195">
        <v>16043977.354324101</v>
      </c>
      <c r="F429" s="195">
        <v>16350196.184122199</v>
      </c>
      <c r="G429" s="195">
        <v>17815068.5619497</v>
      </c>
      <c r="H429" s="195">
        <v>18986540.636316098</v>
      </c>
      <c r="I429" s="195">
        <v>18942208.455396999</v>
      </c>
      <c r="J429" s="195">
        <v>19347865.1017849</v>
      </c>
      <c r="K429" s="195">
        <v>18330432.860231198</v>
      </c>
      <c r="L429" s="195">
        <v>17047745.069897</v>
      </c>
      <c r="M429" s="195">
        <v>14541015.2474385</v>
      </c>
      <c r="N429" s="195">
        <v>207652964.27811101</v>
      </c>
    </row>
    <row r="430" spans="1:14">
      <c r="A430" s="198" t="s">
        <v>249</v>
      </c>
      <c r="B430" s="195">
        <v>15101394</v>
      </c>
      <c r="C430" s="195">
        <v>12897064.2020388</v>
      </c>
      <c r="D430" s="195">
        <v>15721196.078800401</v>
      </c>
      <c r="E430" s="195">
        <v>14218269.5258113</v>
      </c>
      <c r="F430" s="195">
        <v>13449172.354324101</v>
      </c>
      <c r="G430" s="195">
        <v>13798458.684122199</v>
      </c>
      <c r="H430" s="195">
        <v>15254756.0619497</v>
      </c>
      <c r="I430" s="195">
        <v>16243076.6363161</v>
      </c>
      <c r="J430" s="195">
        <v>16376120.455397001</v>
      </c>
      <c r="K430" s="195">
        <v>16799882.701784901</v>
      </c>
      <c r="L430" s="195">
        <v>15797372.8602312</v>
      </c>
      <c r="M430" s="195">
        <v>14673127.469897</v>
      </c>
      <c r="N430" s="195">
        <v>180329891.030673</v>
      </c>
    </row>
    <row r="431" spans="1:14">
      <c r="A431" s="198" t="s">
        <v>250</v>
      </c>
      <c r="B431" s="195">
        <v>0</v>
      </c>
      <c r="C431" s="195">
        <v>2410775</v>
      </c>
      <c r="D431" s="195">
        <v>2454700</v>
      </c>
      <c r="E431" s="195">
        <v>2545910</v>
      </c>
      <c r="F431" s="195">
        <v>2594805</v>
      </c>
      <c r="G431" s="195">
        <v>2551737.5</v>
      </c>
      <c r="H431" s="195">
        <v>2560312.5</v>
      </c>
      <c r="I431" s="195">
        <v>2743464</v>
      </c>
      <c r="J431" s="195">
        <v>2566088</v>
      </c>
      <c r="K431" s="195">
        <v>2547982.4</v>
      </c>
      <c r="L431" s="195">
        <v>2533060</v>
      </c>
      <c r="M431" s="195">
        <v>2374617.6</v>
      </c>
      <c r="N431" s="195">
        <v>27883452</v>
      </c>
    </row>
    <row r="432" spans="1:14">
      <c r="A432" s="198" t="s">
        <v>251</v>
      </c>
      <c r="B432" s="195">
        <v>15101394</v>
      </c>
      <c r="C432" s="195">
        <v>15307839.2020388</v>
      </c>
      <c r="D432" s="195">
        <v>18175896.078800399</v>
      </c>
      <c r="E432" s="195">
        <v>16764179.5258113</v>
      </c>
      <c r="F432" s="195">
        <v>16043977.354324101</v>
      </c>
      <c r="G432" s="195">
        <v>16350196.184122199</v>
      </c>
      <c r="H432" s="195">
        <v>17815068.5619497</v>
      </c>
      <c r="I432" s="195">
        <v>18986540.636316098</v>
      </c>
      <c r="J432" s="195">
        <v>18942208.455396999</v>
      </c>
      <c r="K432" s="195">
        <v>19347865.1017849</v>
      </c>
      <c r="L432" s="195">
        <v>18330432.860231198</v>
      </c>
      <c r="M432" s="195">
        <v>17047745.069897</v>
      </c>
      <c r="N432" s="195">
        <v>208213343.030673</v>
      </c>
    </row>
    <row r="433" spans="1:14" s="200" customFormat="1">
      <c r="A433" s="199" t="s">
        <v>252</v>
      </c>
      <c r="B433" s="200">
        <v>3.7596242452515298E-2</v>
      </c>
      <c r="C433" s="200">
        <v>3.69125700210262E-2</v>
      </c>
      <c r="D433" s="200">
        <v>4.3774517647523603E-2</v>
      </c>
      <c r="E433" s="200">
        <v>3.3499047816655199E-2</v>
      </c>
      <c r="F433" s="200">
        <v>2.9270040367965301E-2</v>
      </c>
      <c r="G433" s="200">
        <v>2.9773095129136101E-2</v>
      </c>
      <c r="H433" s="200">
        <v>3.1258117895432501E-2</v>
      </c>
      <c r="I433" s="200">
        <v>3.2539294182739403E-2</v>
      </c>
      <c r="J433" s="200">
        <v>3.3779016483935297E-2</v>
      </c>
      <c r="K433" s="200">
        <v>3.5991760705923997E-2</v>
      </c>
      <c r="L433" s="200">
        <v>3.6953898080179501E-2</v>
      </c>
      <c r="M433" s="200">
        <v>4.1540744361722601E-2</v>
      </c>
      <c r="N433" s="200">
        <v>0.42288834514475498</v>
      </c>
    </row>
    <row r="434" spans="1:14">
      <c r="A434" s="198" t="s">
        <v>253</v>
      </c>
      <c r="B434" s="195">
        <v>401672960.245251</v>
      </c>
      <c r="C434" s="195">
        <v>349394913.29626602</v>
      </c>
      <c r="D434" s="195">
        <v>359140361.18887502</v>
      </c>
      <c r="E434" s="195">
        <v>424438019.95894998</v>
      </c>
      <c r="F434" s="195">
        <v>459485951.68469799</v>
      </c>
      <c r="G434" s="195">
        <v>463453954.79622</v>
      </c>
      <c r="H434" s="195">
        <v>488025418.32432902</v>
      </c>
      <c r="I434" s="195">
        <v>499183434.80641198</v>
      </c>
      <c r="J434" s="195">
        <v>484801576.83647299</v>
      </c>
      <c r="K434" s="195">
        <v>466770237.75110197</v>
      </c>
      <c r="L434" s="195">
        <v>427488673.20993698</v>
      </c>
      <c r="M434" s="195">
        <v>353222545.60795599</v>
      </c>
      <c r="N434" s="195">
        <v>5177078047.7064695</v>
      </c>
    </row>
    <row r="435" spans="1:14">
      <c r="A435" s="198" t="s">
        <v>254</v>
      </c>
    </row>
    <row r="436" spans="1:14" s="200" customFormat="1">
      <c r="A436" s="201" t="s">
        <v>255</v>
      </c>
      <c r="B436" s="200">
        <v>0</v>
      </c>
      <c r="C436" s="200">
        <v>0</v>
      </c>
      <c r="D436" s="200">
        <v>0</v>
      </c>
      <c r="E436" s="200">
        <v>0</v>
      </c>
      <c r="F436" s="200">
        <v>0</v>
      </c>
      <c r="G436" s="200">
        <v>0</v>
      </c>
      <c r="H436" s="200">
        <v>0</v>
      </c>
      <c r="I436" s="200">
        <v>0</v>
      </c>
      <c r="J436" s="200">
        <v>0</v>
      </c>
      <c r="K436" s="200">
        <v>0</v>
      </c>
      <c r="L436" s="200">
        <v>0</v>
      </c>
      <c r="M436" s="200">
        <v>0</v>
      </c>
      <c r="N436" s="200">
        <v>0</v>
      </c>
    </row>
    <row r="437" spans="1:14">
      <c r="A437" s="202" t="s">
        <v>256</v>
      </c>
      <c r="B437" s="195">
        <v>0</v>
      </c>
      <c r="C437" s="195">
        <v>0</v>
      </c>
      <c r="D437" s="195">
        <v>0</v>
      </c>
      <c r="E437" s="195">
        <v>0</v>
      </c>
      <c r="F437" s="195">
        <v>0</v>
      </c>
      <c r="G437" s="195">
        <v>0</v>
      </c>
      <c r="H437" s="195">
        <v>0</v>
      </c>
      <c r="I437" s="195">
        <v>0</v>
      </c>
      <c r="J437" s="195">
        <v>0</v>
      </c>
      <c r="K437" s="195">
        <v>0</v>
      </c>
      <c r="L437" s="195">
        <v>0</v>
      </c>
      <c r="M437" s="195">
        <v>0</v>
      </c>
      <c r="N437" s="195">
        <v>0</v>
      </c>
    </row>
    <row r="438" spans="1:14" s="200" customFormat="1">
      <c r="A438" s="201" t="s">
        <v>257</v>
      </c>
      <c r="B438" s="200">
        <v>0</v>
      </c>
      <c r="C438" s="200">
        <v>0</v>
      </c>
      <c r="D438" s="200">
        <v>0</v>
      </c>
      <c r="E438" s="200">
        <v>0</v>
      </c>
      <c r="F438" s="200">
        <v>0</v>
      </c>
      <c r="G438" s="200">
        <v>0</v>
      </c>
      <c r="H438" s="200">
        <v>0</v>
      </c>
      <c r="I438" s="200">
        <v>0</v>
      </c>
      <c r="J438" s="200">
        <v>0</v>
      </c>
      <c r="K438" s="200">
        <v>0</v>
      </c>
      <c r="L438" s="200">
        <v>0</v>
      </c>
      <c r="M438" s="200">
        <v>0</v>
      </c>
      <c r="N438" s="200">
        <v>0</v>
      </c>
    </row>
    <row r="439" spans="1:14">
      <c r="A439" s="202" t="s">
        <v>258</v>
      </c>
      <c r="B439" s="195">
        <v>0</v>
      </c>
      <c r="C439" s="195">
        <v>0</v>
      </c>
      <c r="D439" s="195">
        <v>0</v>
      </c>
      <c r="E439" s="195">
        <v>0</v>
      </c>
      <c r="F439" s="195">
        <v>0</v>
      </c>
      <c r="G439" s="195">
        <v>0</v>
      </c>
      <c r="H439" s="195">
        <v>0</v>
      </c>
      <c r="I439" s="195">
        <v>0</v>
      </c>
      <c r="J439" s="195">
        <v>0</v>
      </c>
      <c r="K439" s="195">
        <v>0</v>
      </c>
      <c r="L439" s="195">
        <v>0</v>
      </c>
      <c r="M439" s="195">
        <v>0</v>
      </c>
      <c r="N439" s="195">
        <v>0</v>
      </c>
    </row>
    <row r="440" spans="1:14">
      <c r="A440" s="198" t="s">
        <v>259</v>
      </c>
    </row>
    <row r="441" spans="1:14" s="200" customFormat="1">
      <c r="A441" s="199" t="s">
        <v>260</v>
      </c>
      <c r="B441" s="200">
        <v>3.7596242452515298E-2</v>
      </c>
      <c r="C441" s="200">
        <v>3.69125700210262E-2</v>
      </c>
      <c r="D441" s="200">
        <v>4.3774517647523603E-2</v>
      </c>
      <c r="E441" s="200">
        <v>3.3499047816655199E-2</v>
      </c>
      <c r="F441" s="200">
        <v>2.9270040367965301E-2</v>
      </c>
      <c r="G441" s="200">
        <v>2.9773095129136101E-2</v>
      </c>
      <c r="H441" s="200">
        <v>3.1258117895432501E-2</v>
      </c>
      <c r="I441" s="200">
        <v>3.2539294182739403E-2</v>
      </c>
      <c r="J441" s="200">
        <v>3.3779016483935297E-2</v>
      </c>
      <c r="K441" s="200">
        <v>3.5991760705923997E-2</v>
      </c>
      <c r="L441" s="200">
        <v>3.6953898080179501E-2</v>
      </c>
      <c r="M441" s="200">
        <v>4.1540744361722601E-2</v>
      </c>
      <c r="N441" s="200">
        <v>3.5240695428729603E-2</v>
      </c>
    </row>
    <row r="442" spans="1:14">
      <c r="A442" s="198" t="s">
        <v>261</v>
      </c>
      <c r="B442" s="195">
        <v>401672960.245251</v>
      </c>
      <c r="C442" s="195">
        <v>414705321.06865299</v>
      </c>
      <c r="D442" s="195">
        <v>415216364.57891798</v>
      </c>
      <c r="E442" s="195">
        <v>500437493.55396402</v>
      </c>
      <c r="F442" s="195">
        <v>548136495.63269699</v>
      </c>
      <c r="G442" s="195">
        <v>549160109.595788</v>
      </c>
      <c r="H442" s="195">
        <v>569934140.67815101</v>
      </c>
      <c r="I442" s="195">
        <v>583495773.74630499</v>
      </c>
      <c r="J442" s="195">
        <v>560768501.48688102</v>
      </c>
      <c r="K442" s="195">
        <v>537563729.09537601</v>
      </c>
      <c r="L442" s="195">
        <v>496035163.06884199</v>
      </c>
      <c r="M442" s="195">
        <v>410386124.07739002</v>
      </c>
      <c r="N442" s="195">
        <v>5987512176.8282099</v>
      </c>
    </row>
    <row r="443" spans="1:14">
      <c r="A443" s="198" t="s">
        <v>262</v>
      </c>
    </row>
    <row r="444" spans="1:14" s="200" customFormat="1">
      <c r="A444" s="199" t="s">
        <v>263</v>
      </c>
      <c r="B444" s="200">
        <v>2.5000000000000001E-2</v>
      </c>
      <c r="C444" s="200">
        <v>2.5000000000000001E-2</v>
      </c>
      <c r="D444" s="200">
        <v>2.5000000000000001E-2</v>
      </c>
      <c r="E444" s="200">
        <v>2.5000000000000001E-2</v>
      </c>
      <c r="F444" s="200">
        <v>2.5000000000000001E-2</v>
      </c>
      <c r="G444" s="200">
        <v>2.5000000000000001E-2</v>
      </c>
      <c r="H444" s="200">
        <v>2.5000000000000001E-2</v>
      </c>
      <c r="I444" s="200">
        <v>2.5000000000000001E-2</v>
      </c>
      <c r="J444" s="200">
        <v>2.5000000000000001E-2</v>
      </c>
      <c r="K444" s="200">
        <v>2.5000000000000001E-2</v>
      </c>
      <c r="L444" s="200">
        <v>2.5000000000000001E-2</v>
      </c>
      <c r="M444" s="200">
        <v>2.5000000000000001E-2</v>
      </c>
      <c r="N444" s="200">
        <v>0.3</v>
      </c>
    </row>
    <row r="445" spans="1:14" s="204" customFormat="1">
      <c r="A445" s="203" t="s">
        <v>264</v>
      </c>
      <c r="B445" s="204">
        <v>7.2000000000000005E-4</v>
      </c>
      <c r="C445" s="204">
        <v>7.2000000000000005E-4</v>
      </c>
      <c r="D445" s="204">
        <v>7.2000000000000005E-4</v>
      </c>
      <c r="E445" s="204">
        <v>7.2000000000000005E-4</v>
      </c>
      <c r="F445" s="204">
        <v>7.2000000000000005E-4</v>
      </c>
      <c r="G445" s="204">
        <v>7.2000000000000005E-4</v>
      </c>
      <c r="H445" s="204">
        <v>7.2000000000000005E-4</v>
      </c>
      <c r="I445" s="204">
        <v>7.2000000000000005E-4</v>
      </c>
      <c r="J445" s="204">
        <v>7.2000000000000005E-4</v>
      </c>
      <c r="K445" s="204">
        <v>7.2000000000000005E-4</v>
      </c>
      <c r="L445" s="204">
        <v>7.2000000000000005E-4</v>
      </c>
      <c r="M445" s="204">
        <v>7.2000000000000005E-4</v>
      </c>
      <c r="N445" s="204">
        <v>8.6400000000000001E-3</v>
      </c>
    </row>
    <row r="446" spans="1:14">
      <c r="A446" s="198" t="s">
        <v>265</v>
      </c>
    </row>
    <row r="447" spans="1:14">
      <c r="A447" s="198" t="s">
        <v>266</v>
      </c>
    </row>
    <row r="448" spans="1:14">
      <c r="A448" s="198" t="s">
        <v>267</v>
      </c>
    </row>
    <row r="449" spans="1:14" s="206" customFormat="1">
      <c r="A449" s="205" t="s">
        <v>268</v>
      </c>
      <c r="B449" s="206">
        <v>3.7596242452515298E-2</v>
      </c>
      <c r="C449" s="206">
        <v>3.69125700210262E-2</v>
      </c>
      <c r="D449" s="206">
        <v>4.3774517647523603E-2</v>
      </c>
      <c r="E449" s="206">
        <v>3.3499047816655199E-2</v>
      </c>
      <c r="F449" s="206">
        <v>2.9270040367965301E-2</v>
      </c>
      <c r="G449" s="206">
        <v>2.9773095129136101E-2</v>
      </c>
      <c r="H449" s="206">
        <v>3.1258117895432501E-2</v>
      </c>
      <c r="I449" s="206">
        <v>3.2539294182739403E-2</v>
      </c>
      <c r="J449" s="206">
        <v>3.3779016483935297E-2</v>
      </c>
      <c r="K449" s="206">
        <v>3.5991760705923997E-2</v>
      </c>
      <c r="L449" s="206">
        <v>3.6953898080179501E-2</v>
      </c>
      <c r="M449" s="206">
        <v>4.1540744361722601E-2</v>
      </c>
      <c r="N449" s="206">
        <v>3.5240695428729603E-2</v>
      </c>
    </row>
    <row r="450" spans="1:14" s="206" customFormat="1">
      <c r="A450" s="205" t="s">
        <v>269</v>
      </c>
      <c r="B450" s="206">
        <v>0</v>
      </c>
      <c r="C450" s="206">
        <v>0</v>
      </c>
      <c r="D450" s="206">
        <v>0</v>
      </c>
      <c r="E450" s="206">
        <v>0</v>
      </c>
      <c r="F450" s="206">
        <v>0</v>
      </c>
      <c r="G450" s="206">
        <v>0</v>
      </c>
      <c r="H450" s="206">
        <v>0</v>
      </c>
      <c r="I450" s="206">
        <v>0</v>
      </c>
      <c r="J450" s="206">
        <v>0</v>
      </c>
      <c r="K450" s="206">
        <v>0</v>
      </c>
      <c r="L450" s="206">
        <v>0</v>
      </c>
      <c r="M450" s="206">
        <v>0</v>
      </c>
      <c r="N450" s="206">
        <v>0</v>
      </c>
    </row>
    <row r="451" spans="1:14" s="206" customFormat="1">
      <c r="A451" s="207" t="s">
        <v>270</v>
      </c>
      <c r="B451" s="206">
        <v>0</v>
      </c>
      <c r="C451" s="206">
        <v>0</v>
      </c>
      <c r="D451" s="206">
        <v>0</v>
      </c>
      <c r="E451" s="206">
        <v>0</v>
      </c>
      <c r="F451" s="206">
        <v>0</v>
      </c>
      <c r="G451" s="206">
        <v>0</v>
      </c>
      <c r="H451" s="206">
        <v>0</v>
      </c>
      <c r="I451" s="206">
        <v>0</v>
      </c>
      <c r="J451" s="206">
        <v>0</v>
      </c>
      <c r="K451" s="206">
        <v>0</v>
      </c>
      <c r="L451" s="206">
        <v>0</v>
      </c>
      <c r="M451" s="206">
        <v>0</v>
      </c>
      <c r="N451" s="206">
        <v>0</v>
      </c>
    </row>
    <row r="452" spans="1:14" s="206" customFormat="1">
      <c r="A452" s="205" t="s">
        <v>271</v>
      </c>
      <c r="B452" s="206">
        <v>0</v>
      </c>
      <c r="C452" s="206">
        <v>0</v>
      </c>
      <c r="D452" s="206">
        <v>0</v>
      </c>
      <c r="E452" s="206">
        <v>0</v>
      </c>
      <c r="F452" s="206">
        <v>0</v>
      </c>
      <c r="G452" s="206">
        <v>0</v>
      </c>
      <c r="H452" s="206">
        <v>0</v>
      </c>
      <c r="I452" s="206">
        <v>0</v>
      </c>
      <c r="J452" s="206">
        <v>0</v>
      </c>
      <c r="K452" s="206">
        <v>0</v>
      </c>
      <c r="L452" s="206">
        <v>0</v>
      </c>
      <c r="M452" s="206">
        <v>0</v>
      </c>
      <c r="N452" s="206">
        <v>0</v>
      </c>
    </row>
    <row r="453" spans="1:14" s="206" customFormat="1">
      <c r="A453" s="205" t="s">
        <v>272</v>
      </c>
      <c r="B453" s="206">
        <v>0</v>
      </c>
      <c r="C453" s="206">
        <v>0</v>
      </c>
      <c r="D453" s="206">
        <v>0</v>
      </c>
      <c r="E453" s="206">
        <v>0</v>
      </c>
      <c r="F453" s="206">
        <v>0</v>
      </c>
      <c r="G453" s="206">
        <v>0</v>
      </c>
      <c r="H453" s="206">
        <v>0</v>
      </c>
      <c r="I453" s="206">
        <v>0</v>
      </c>
      <c r="J453" s="206">
        <v>0</v>
      </c>
      <c r="K453" s="206">
        <v>0</v>
      </c>
      <c r="L453" s="206">
        <v>0</v>
      </c>
      <c r="M453" s="206">
        <v>0</v>
      </c>
      <c r="N453" s="206">
        <v>0</v>
      </c>
    </row>
    <row r="454" spans="1:14" s="206" customFormat="1">
      <c r="A454" s="205" t="s">
        <v>273</v>
      </c>
      <c r="B454" s="206">
        <v>0</v>
      </c>
      <c r="C454" s="206">
        <v>0</v>
      </c>
      <c r="D454" s="206">
        <v>0</v>
      </c>
      <c r="E454" s="206">
        <v>0</v>
      </c>
      <c r="F454" s="206">
        <v>0</v>
      </c>
      <c r="G454" s="206">
        <v>0</v>
      </c>
      <c r="H454" s="206">
        <v>0</v>
      </c>
      <c r="I454" s="206">
        <v>0</v>
      </c>
      <c r="J454" s="206">
        <v>0</v>
      </c>
      <c r="K454" s="206">
        <v>0</v>
      </c>
      <c r="L454" s="206">
        <v>0</v>
      </c>
      <c r="M454" s="206">
        <v>0</v>
      </c>
      <c r="N454" s="206">
        <v>0</v>
      </c>
    </row>
    <row r="455" spans="1:14" s="206" customFormat="1">
      <c r="A455" s="205" t="s">
        <v>274</v>
      </c>
      <c r="B455" s="206">
        <v>0</v>
      </c>
      <c r="C455" s="206">
        <v>0</v>
      </c>
      <c r="D455" s="206">
        <v>0</v>
      </c>
      <c r="E455" s="206">
        <v>0</v>
      </c>
      <c r="F455" s="206">
        <v>0</v>
      </c>
      <c r="G455" s="206">
        <v>0</v>
      </c>
      <c r="H455" s="206">
        <v>0</v>
      </c>
      <c r="I455" s="206">
        <v>0</v>
      </c>
      <c r="J455" s="206">
        <v>0</v>
      </c>
      <c r="K455" s="206">
        <v>0</v>
      </c>
      <c r="L455" s="206">
        <v>0</v>
      </c>
      <c r="M455" s="206">
        <v>0</v>
      </c>
      <c r="N455" s="206">
        <v>0</v>
      </c>
    </row>
    <row r="456" spans="1:14" s="206" customFormat="1">
      <c r="A456" s="205" t="s">
        <v>275</v>
      </c>
      <c r="B456" s="206">
        <v>0</v>
      </c>
      <c r="C456" s="206">
        <v>0</v>
      </c>
      <c r="D456" s="206">
        <v>0</v>
      </c>
      <c r="E456" s="206">
        <v>0</v>
      </c>
      <c r="F456" s="206">
        <v>0</v>
      </c>
      <c r="G456" s="206">
        <v>0</v>
      </c>
      <c r="H456" s="206">
        <v>0</v>
      </c>
      <c r="I456" s="206">
        <v>0</v>
      </c>
      <c r="J456" s="206">
        <v>0</v>
      </c>
      <c r="K456" s="206">
        <v>0</v>
      </c>
      <c r="L456" s="206">
        <v>0</v>
      </c>
      <c r="M456" s="206">
        <v>0</v>
      </c>
      <c r="N456" s="206">
        <v>0</v>
      </c>
    </row>
    <row r="457" spans="1:14" s="206" customFormat="1">
      <c r="A457" s="205" t="s">
        <v>276</v>
      </c>
      <c r="B457" s="206">
        <v>0</v>
      </c>
      <c r="C457" s="206">
        <v>0</v>
      </c>
      <c r="D457" s="206">
        <v>0</v>
      </c>
      <c r="E457" s="206">
        <v>0</v>
      </c>
      <c r="F457" s="206">
        <v>0</v>
      </c>
      <c r="G457" s="206">
        <v>0</v>
      </c>
      <c r="H457" s="206">
        <v>0</v>
      </c>
      <c r="I457" s="206">
        <v>0</v>
      </c>
      <c r="J457" s="206">
        <v>0</v>
      </c>
      <c r="K457" s="206">
        <v>0</v>
      </c>
      <c r="L457" s="206">
        <v>0</v>
      </c>
      <c r="M457" s="206">
        <v>0</v>
      </c>
      <c r="N457" s="206">
        <v>0</v>
      </c>
    </row>
    <row r="458" spans="1:14" s="206" customFormat="1">
      <c r="A458" s="205" t="s">
        <v>277</v>
      </c>
      <c r="B458" s="206">
        <v>0</v>
      </c>
      <c r="C458" s="206">
        <v>0</v>
      </c>
      <c r="D458" s="206">
        <v>0</v>
      </c>
      <c r="E458" s="206">
        <v>0</v>
      </c>
      <c r="F458" s="206">
        <v>0</v>
      </c>
      <c r="G458" s="206">
        <v>0</v>
      </c>
      <c r="H458" s="206">
        <v>0</v>
      </c>
      <c r="I458" s="206">
        <v>0</v>
      </c>
      <c r="J458" s="206">
        <v>0</v>
      </c>
      <c r="K458" s="206">
        <v>0</v>
      </c>
      <c r="L458" s="206">
        <v>0</v>
      </c>
      <c r="M458" s="206">
        <v>0</v>
      </c>
      <c r="N458" s="206">
        <v>0</v>
      </c>
    </row>
    <row r="459" spans="1:14" s="206" customFormat="1">
      <c r="A459" s="205" t="s">
        <v>278</v>
      </c>
      <c r="B459" s="206">
        <v>0</v>
      </c>
      <c r="C459" s="206">
        <v>0</v>
      </c>
      <c r="D459" s="206">
        <v>0</v>
      </c>
      <c r="E459" s="206">
        <v>0</v>
      </c>
      <c r="F459" s="206">
        <v>0</v>
      </c>
      <c r="G459" s="206">
        <v>0</v>
      </c>
      <c r="H459" s="206">
        <v>0</v>
      </c>
      <c r="I459" s="206">
        <v>0</v>
      </c>
      <c r="J459" s="206">
        <v>0</v>
      </c>
      <c r="K459" s="206">
        <v>0</v>
      </c>
      <c r="L459" s="206">
        <v>0</v>
      </c>
      <c r="M459" s="206">
        <v>0</v>
      </c>
      <c r="N459" s="206">
        <v>0</v>
      </c>
    </row>
    <row r="460" spans="1:14" s="206" customFormat="1">
      <c r="A460" s="205" t="s">
        <v>279</v>
      </c>
      <c r="B460" s="206">
        <v>0</v>
      </c>
      <c r="C460" s="206">
        <v>0</v>
      </c>
      <c r="D460" s="206">
        <v>0</v>
      </c>
      <c r="E460" s="206">
        <v>0</v>
      </c>
      <c r="F460" s="206">
        <v>0</v>
      </c>
      <c r="G460" s="206">
        <v>0</v>
      </c>
      <c r="H460" s="206">
        <v>0</v>
      </c>
      <c r="I460" s="206">
        <v>0</v>
      </c>
      <c r="J460" s="206">
        <v>0</v>
      </c>
      <c r="K460" s="206">
        <v>0</v>
      </c>
      <c r="L460" s="206">
        <v>0</v>
      </c>
      <c r="M460" s="206">
        <v>0</v>
      </c>
      <c r="N460" s="206">
        <v>0</v>
      </c>
    </row>
    <row r="461" spans="1:14" s="206" customFormat="1">
      <c r="A461" s="205" t="s">
        <v>280</v>
      </c>
      <c r="B461" s="206">
        <v>2.8982644717769401E-2</v>
      </c>
      <c r="C461" s="206">
        <v>2.8982644717769401E-2</v>
      </c>
      <c r="D461" s="206">
        <v>2.8982644717769401E-2</v>
      </c>
      <c r="E461" s="206">
        <v>2.8982644717769401E-2</v>
      </c>
      <c r="F461" s="206">
        <v>2.8982644717769401E-2</v>
      </c>
      <c r="G461" s="206">
        <v>2.8982644717769401E-2</v>
      </c>
      <c r="H461" s="206">
        <v>2.8982644717769401E-2</v>
      </c>
      <c r="I461" s="206">
        <v>2.8982644717769401E-2</v>
      </c>
      <c r="J461" s="206">
        <v>2.8982644717769401E-2</v>
      </c>
      <c r="K461" s="206">
        <v>2.8982644717769401E-2</v>
      </c>
      <c r="L461" s="206">
        <v>2.8982644717769401E-2</v>
      </c>
      <c r="M461" s="206">
        <v>2.8982644717769401E-2</v>
      </c>
      <c r="N461" s="206">
        <v>2.8982644717769401E-2</v>
      </c>
    </row>
    <row r="462" spans="1:14">
      <c r="A462" s="198" t="s">
        <v>281</v>
      </c>
    </row>
    <row r="463" spans="1:14">
      <c r="A463" s="198" t="s">
        <v>282</v>
      </c>
    </row>
    <row r="464" spans="1:14" s="266" customFormat="1">
      <c r="A464" s="265" t="s">
        <v>341</v>
      </c>
      <c r="B464" s="266">
        <v>15101394</v>
      </c>
      <c r="C464" s="266">
        <v>12897064.2020388</v>
      </c>
      <c r="D464" s="266">
        <v>15721196.078800401</v>
      </c>
      <c r="E464" s="266">
        <v>14218269.5258113</v>
      </c>
      <c r="F464" s="266">
        <v>13449172.354324101</v>
      </c>
      <c r="G464" s="266">
        <v>13798458.684122199</v>
      </c>
      <c r="H464" s="266">
        <v>15254756.0619497</v>
      </c>
      <c r="I464" s="266">
        <v>16243076.6363161</v>
      </c>
      <c r="J464" s="266">
        <v>16376120.455397001</v>
      </c>
      <c r="K464" s="266">
        <v>16799882.701784901</v>
      </c>
      <c r="L464" s="266">
        <v>15797372.8602312</v>
      </c>
      <c r="M464" s="266">
        <v>14673127.469897</v>
      </c>
      <c r="N464" s="266">
        <v>180329891.030673</v>
      </c>
    </row>
    <row r="465" spans="1:14" s="266" customFormat="1">
      <c r="A465" s="265" t="s">
        <v>284</v>
      </c>
      <c r="B465" s="266">
        <v>0</v>
      </c>
      <c r="C465" s="266">
        <v>2410775</v>
      </c>
      <c r="D465" s="266">
        <v>2454700</v>
      </c>
      <c r="E465" s="266">
        <v>2545910</v>
      </c>
      <c r="F465" s="266">
        <v>2594805</v>
      </c>
      <c r="G465" s="266">
        <v>2551737.5</v>
      </c>
      <c r="H465" s="266">
        <v>2560312.5</v>
      </c>
      <c r="I465" s="266">
        <v>2743464</v>
      </c>
      <c r="J465" s="266">
        <v>2566088</v>
      </c>
      <c r="K465" s="266">
        <v>2547982.4</v>
      </c>
      <c r="L465" s="266">
        <v>2533060</v>
      </c>
      <c r="M465" s="266">
        <v>2374617.6</v>
      </c>
      <c r="N465" s="266">
        <v>27883452</v>
      </c>
    </row>
    <row r="466" spans="1:14" s="266" customFormat="1">
      <c r="A466" s="265" t="s">
        <v>285</v>
      </c>
      <c r="B466" s="266">
        <v>0</v>
      </c>
      <c r="C466" s="266">
        <v>0</v>
      </c>
      <c r="D466" s="266">
        <v>0</v>
      </c>
      <c r="E466" s="266">
        <v>0</v>
      </c>
      <c r="F466" s="266">
        <v>0</v>
      </c>
      <c r="G466" s="266">
        <v>0</v>
      </c>
      <c r="H466" s="266">
        <v>0</v>
      </c>
      <c r="I466" s="266">
        <v>0</v>
      </c>
      <c r="J466" s="266">
        <v>0</v>
      </c>
      <c r="K466" s="266">
        <v>0</v>
      </c>
      <c r="L466" s="266">
        <v>0</v>
      </c>
      <c r="M466" s="266">
        <v>0</v>
      </c>
      <c r="N466" s="266">
        <v>0</v>
      </c>
    </row>
    <row r="467" spans="1:14" s="266" customFormat="1">
      <c r="A467" s="265" t="s">
        <v>286</v>
      </c>
      <c r="B467" s="266">
        <v>0</v>
      </c>
      <c r="C467" s="266">
        <v>0</v>
      </c>
      <c r="D467" s="266">
        <v>0</v>
      </c>
      <c r="E467" s="266">
        <v>0</v>
      </c>
      <c r="F467" s="266">
        <v>0</v>
      </c>
      <c r="G467" s="266">
        <v>0</v>
      </c>
      <c r="H467" s="266">
        <v>0</v>
      </c>
      <c r="I467" s="266">
        <v>0</v>
      </c>
      <c r="J467" s="266">
        <v>0</v>
      </c>
      <c r="K467" s="266">
        <v>0</v>
      </c>
      <c r="L467" s="266">
        <v>0</v>
      </c>
      <c r="M467" s="266">
        <v>0</v>
      </c>
      <c r="N467" s="266">
        <v>0</v>
      </c>
    </row>
    <row r="468" spans="1:14" s="266" customFormat="1">
      <c r="A468" s="268" t="s">
        <v>287</v>
      </c>
      <c r="B468" s="266">
        <v>0</v>
      </c>
      <c r="C468" s="266">
        <v>0</v>
      </c>
      <c r="D468" s="266">
        <v>0</v>
      </c>
      <c r="E468" s="266">
        <v>0</v>
      </c>
      <c r="F468" s="266">
        <v>0</v>
      </c>
      <c r="G468" s="266">
        <v>0</v>
      </c>
      <c r="H468" s="266">
        <v>0</v>
      </c>
      <c r="I468" s="266">
        <v>0</v>
      </c>
      <c r="J468" s="266">
        <v>0</v>
      </c>
      <c r="K468" s="266">
        <v>0</v>
      </c>
      <c r="L468" s="266">
        <v>0</v>
      </c>
      <c r="M468" s="266">
        <v>0</v>
      </c>
      <c r="N468" s="266">
        <v>0</v>
      </c>
    </row>
    <row r="469" spans="1:14" s="266" customFormat="1">
      <c r="A469" s="265" t="s">
        <v>288</v>
      </c>
      <c r="B469" s="266">
        <v>15101394</v>
      </c>
      <c r="C469" s="266">
        <v>15307839.2020388</v>
      </c>
      <c r="D469" s="266">
        <v>18175896.078800399</v>
      </c>
      <c r="E469" s="266">
        <v>16764179.5258113</v>
      </c>
      <c r="F469" s="266">
        <v>16043977.354324101</v>
      </c>
      <c r="G469" s="266">
        <v>16350196.184122199</v>
      </c>
      <c r="H469" s="266">
        <v>17815068.5619497</v>
      </c>
      <c r="I469" s="266">
        <v>18986540.636316098</v>
      </c>
      <c r="J469" s="266">
        <v>18942208.455396999</v>
      </c>
      <c r="K469" s="266">
        <v>19347865.1017849</v>
      </c>
      <c r="L469" s="266">
        <v>18330432.860231198</v>
      </c>
      <c r="M469" s="266">
        <v>17047745.069897</v>
      </c>
      <c r="N469" s="266">
        <v>208213343.030673</v>
      </c>
    </row>
    <row r="470" spans="1:14" s="266" customFormat="1">
      <c r="A470" s="265" t="s">
        <v>289</v>
      </c>
      <c r="B470" s="266">
        <v>0</v>
      </c>
      <c r="C470" s="266">
        <v>0</v>
      </c>
      <c r="D470" s="266">
        <v>0</v>
      </c>
      <c r="E470" s="266">
        <v>0</v>
      </c>
      <c r="F470" s="266">
        <v>0</v>
      </c>
      <c r="G470" s="266">
        <v>0</v>
      </c>
      <c r="H470" s="266">
        <v>0</v>
      </c>
      <c r="I470" s="266">
        <v>0</v>
      </c>
      <c r="J470" s="266">
        <v>0</v>
      </c>
      <c r="K470" s="266">
        <v>0</v>
      </c>
      <c r="L470" s="266">
        <v>0</v>
      </c>
      <c r="M470" s="266">
        <v>0</v>
      </c>
      <c r="N470" s="266">
        <v>0</v>
      </c>
    </row>
    <row r="471" spans="1:14" s="266" customFormat="1">
      <c r="A471" s="265" t="s">
        <v>290</v>
      </c>
      <c r="B471" s="266">
        <v>11641544.699522801</v>
      </c>
      <c r="C471" s="266">
        <v>12019256.9831012</v>
      </c>
      <c r="D471" s="266">
        <v>12034068.375594599</v>
      </c>
      <c r="E471" s="266">
        <v>14504002.079125499</v>
      </c>
      <c r="F471" s="266">
        <v>15886445.3097656</v>
      </c>
      <c r="G471" s="266">
        <v>15916112.349586001</v>
      </c>
      <c r="H471" s="266">
        <v>16518198.711802</v>
      </c>
      <c r="I471" s="266">
        <v>16911250.704809099</v>
      </c>
      <c r="J471" s="266">
        <v>16252554.2475102</v>
      </c>
      <c r="K471" s="266">
        <v>15580018.573530501</v>
      </c>
      <c r="L471" s="266">
        <v>14376410.898745</v>
      </c>
      <c r="M471" s="266">
        <v>11894075.2312374</v>
      </c>
      <c r="N471" s="266">
        <v>173533938.16433001</v>
      </c>
    </row>
    <row r="472" spans="1:14" s="266" customFormat="1">
      <c r="A472" s="265" t="s">
        <v>291</v>
      </c>
      <c r="B472" s="266">
        <v>0</v>
      </c>
      <c r="C472" s="266">
        <v>0</v>
      </c>
      <c r="D472" s="266">
        <v>0</v>
      </c>
      <c r="E472" s="266">
        <v>0</v>
      </c>
      <c r="F472" s="266">
        <v>0</v>
      </c>
      <c r="G472" s="266">
        <v>0</v>
      </c>
      <c r="H472" s="266">
        <v>0</v>
      </c>
      <c r="I472" s="266">
        <v>0</v>
      </c>
      <c r="J472" s="266">
        <v>0</v>
      </c>
      <c r="K472" s="266">
        <v>0</v>
      </c>
      <c r="L472" s="266">
        <v>0</v>
      </c>
      <c r="M472" s="266">
        <v>0</v>
      </c>
      <c r="N472" s="266">
        <v>0</v>
      </c>
    </row>
    <row r="473" spans="1:14" s="266" customFormat="1">
      <c r="A473" s="265" t="s">
        <v>292</v>
      </c>
      <c r="B473" s="266">
        <v>-1493454.3218173301</v>
      </c>
      <c r="C473" s="266">
        <v>-1423916.3960077199</v>
      </c>
      <c r="D473" s="266">
        <v>-1455574.79351301</v>
      </c>
      <c r="E473" s="266">
        <v>-1587315.81716686</v>
      </c>
      <c r="F473" s="266">
        <v>-1811220.68740165</v>
      </c>
      <c r="G473" s="266">
        <v>-1848067.2688491901</v>
      </c>
      <c r="H473" s="266">
        <v>-1913306.06770216</v>
      </c>
      <c r="I473" s="266">
        <v>-1958847.5694897501</v>
      </c>
      <c r="J473" s="266">
        <v>-1991292.68674238</v>
      </c>
      <c r="K473" s="266">
        <v>-1975605.4830137</v>
      </c>
      <c r="L473" s="266">
        <v>-1701250.9088184601</v>
      </c>
      <c r="M473" s="266">
        <v>-1539501.0567201499</v>
      </c>
      <c r="N473" s="266">
        <v>-20699353.057242401</v>
      </c>
    </row>
    <row r="474" spans="1:14" s="266" customFormat="1">
      <c r="A474" s="265" t="s">
        <v>293</v>
      </c>
      <c r="B474" s="266">
        <v>0</v>
      </c>
      <c r="C474" s="266">
        <v>0</v>
      </c>
      <c r="D474" s="266">
        <v>0</v>
      </c>
      <c r="E474" s="266">
        <v>0</v>
      </c>
      <c r="F474" s="266">
        <v>0</v>
      </c>
      <c r="G474" s="266">
        <v>0</v>
      </c>
      <c r="H474" s="266">
        <v>0</v>
      </c>
      <c r="I474" s="266">
        <v>0</v>
      </c>
      <c r="J474" s="266">
        <v>0</v>
      </c>
      <c r="K474" s="266">
        <v>0</v>
      </c>
      <c r="L474" s="266">
        <v>0</v>
      </c>
      <c r="M474" s="266">
        <v>0</v>
      </c>
      <c r="N474" s="266">
        <v>0</v>
      </c>
    </row>
    <row r="475" spans="1:14" s="266" customFormat="1">
      <c r="A475" s="265" t="s">
        <v>294</v>
      </c>
      <c r="B475" s="266">
        <v>0</v>
      </c>
      <c r="C475" s="266">
        <v>0</v>
      </c>
      <c r="D475" s="266">
        <v>0</v>
      </c>
      <c r="E475" s="266">
        <v>0</v>
      </c>
      <c r="F475" s="266">
        <v>0</v>
      </c>
      <c r="G475" s="266">
        <v>0</v>
      </c>
      <c r="H475" s="266">
        <v>0</v>
      </c>
      <c r="I475" s="266">
        <v>0</v>
      </c>
      <c r="J475" s="266">
        <v>0</v>
      </c>
      <c r="K475" s="266">
        <v>0</v>
      </c>
      <c r="L475" s="266">
        <v>0</v>
      </c>
      <c r="M475" s="266">
        <v>0</v>
      </c>
      <c r="N475" s="266">
        <v>0</v>
      </c>
    </row>
    <row r="476" spans="1:14" s="266" customFormat="1">
      <c r="A476" s="265" t="s">
        <v>295</v>
      </c>
      <c r="B476" s="266">
        <v>0</v>
      </c>
      <c r="C476" s="266">
        <v>0</v>
      </c>
      <c r="D476" s="266">
        <v>0</v>
      </c>
      <c r="E476" s="266">
        <v>0</v>
      </c>
      <c r="F476" s="266">
        <v>0</v>
      </c>
      <c r="G476" s="266">
        <v>0</v>
      </c>
      <c r="H476" s="266">
        <v>0</v>
      </c>
      <c r="I476" s="266">
        <v>0</v>
      </c>
      <c r="J476" s="266">
        <v>0</v>
      </c>
      <c r="K476" s="266">
        <v>0</v>
      </c>
      <c r="L476" s="266">
        <v>0</v>
      </c>
      <c r="M476" s="266">
        <v>0</v>
      </c>
      <c r="N476" s="266">
        <v>0</v>
      </c>
    </row>
    <row r="477" spans="1:14" s="266" customFormat="1">
      <c r="A477" s="265" t="s">
        <v>296</v>
      </c>
      <c r="B477" s="266">
        <v>0</v>
      </c>
      <c r="C477" s="266">
        <v>0</v>
      </c>
      <c r="D477" s="266">
        <v>0</v>
      </c>
      <c r="E477" s="266">
        <v>0</v>
      </c>
      <c r="F477" s="266">
        <v>0</v>
      </c>
      <c r="G477" s="266">
        <v>0</v>
      </c>
      <c r="H477" s="266">
        <v>0</v>
      </c>
      <c r="I477" s="266">
        <v>0</v>
      </c>
      <c r="J477" s="266">
        <v>0</v>
      </c>
      <c r="K477" s="266">
        <v>0</v>
      </c>
      <c r="L477" s="266">
        <v>0</v>
      </c>
      <c r="M477" s="266">
        <v>0</v>
      </c>
      <c r="N477" s="266">
        <v>0</v>
      </c>
    </row>
    <row r="478" spans="1:14" s="266" customFormat="1">
      <c r="A478" s="265" t="s">
        <v>297</v>
      </c>
      <c r="B478" s="266">
        <v>0</v>
      </c>
      <c r="C478" s="266">
        <v>0</v>
      </c>
      <c r="D478" s="266">
        <v>0</v>
      </c>
      <c r="E478" s="266">
        <v>0</v>
      </c>
      <c r="F478" s="266">
        <v>0</v>
      </c>
      <c r="G478" s="266">
        <v>0</v>
      </c>
      <c r="H478" s="266">
        <v>0</v>
      </c>
      <c r="I478" s="266">
        <v>0</v>
      </c>
      <c r="J478" s="266">
        <v>0</v>
      </c>
      <c r="K478" s="266">
        <v>0</v>
      </c>
      <c r="L478" s="266">
        <v>0</v>
      </c>
      <c r="M478" s="266">
        <v>0</v>
      </c>
      <c r="N478" s="266">
        <v>0</v>
      </c>
    </row>
    <row r="479" spans="1:14" s="266" customFormat="1">
      <c r="A479" s="265" t="s">
        <v>298</v>
      </c>
      <c r="B479" s="266">
        <v>0</v>
      </c>
      <c r="C479" s="266">
        <v>0</v>
      </c>
      <c r="D479" s="266">
        <v>0</v>
      </c>
      <c r="E479" s="266">
        <v>0</v>
      </c>
      <c r="F479" s="266">
        <v>0</v>
      </c>
      <c r="G479" s="266">
        <v>0</v>
      </c>
      <c r="H479" s="266">
        <v>0</v>
      </c>
      <c r="I479" s="266">
        <v>0</v>
      </c>
      <c r="J479" s="266">
        <v>0</v>
      </c>
      <c r="K479" s="266">
        <v>0</v>
      </c>
      <c r="L479" s="266">
        <v>0</v>
      </c>
      <c r="M479" s="266">
        <v>0</v>
      </c>
      <c r="N479" s="266">
        <v>0</v>
      </c>
    </row>
    <row r="480" spans="1:14" s="266" customFormat="1">
      <c r="A480" s="265" t="s">
        <v>299</v>
      </c>
      <c r="B480" s="266">
        <v>0</v>
      </c>
      <c r="C480" s="266">
        <v>0</v>
      </c>
      <c r="D480" s="266">
        <v>0</v>
      </c>
      <c r="E480" s="266">
        <v>0</v>
      </c>
      <c r="F480" s="266">
        <v>0</v>
      </c>
      <c r="G480" s="266">
        <v>0</v>
      </c>
      <c r="H480" s="266">
        <v>0</v>
      </c>
      <c r="I480" s="266">
        <v>0</v>
      </c>
      <c r="J480" s="266">
        <v>0</v>
      </c>
      <c r="K480" s="266">
        <v>0</v>
      </c>
      <c r="L480" s="266">
        <v>0</v>
      </c>
      <c r="M480" s="266">
        <v>0</v>
      </c>
      <c r="N480" s="266">
        <v>0</v>
      </c>
    </row>
    <row r="481" spans="1:14" s="266" customFormat="1">
      <c r="A481" s="265" t="s">
        <v>300</v>
      </c>
      <c r="B481" s="266">
        <v>26742938.699522801</v>
      </c>
      <c r="C481" s="266">
        <v>27327096.185139999</v>
      </c>
      <c r="D481" s="266">
        <v>30209964.454395</v>
      </c>
      <c r="E481" s="266">
        <v>31268181.604936901</v>
      </c>
      <c r="F481" s="266">
        <v>31930422.664089698</v>
      </c>
      <c r="G481" s="266">
        <v>32266308.5337082</v>
      </c>
      <c r="H481" s="266">
        <v>34333267.273751698</v>
      </c>
      <c r="I481" s="266">
        <v>35897791.341125302</v>
      </c>
      <c r="J481" s="266">
        <v>35194762.702907301</v>
      </c>
      <c r="K481" s="266">
        <v>34927883.675315499</v>
      </c>
      <c r="L481" s="266">
        <v>32706843.758976199</v>
      </c>
      <c r="M481" s="266">
        <v>28941820.3011344</v>
      </c>
      <c r="N481" s="266">
        <v>381747281.19500297</v>
      </c>
    </row>
    <row r="482" spans="1:14" s="266" customFormat="1">
      <c r="A482" s="265" t="s">
        <v>301</v>
      </c>
    </row>
    <row r="483" spans="1:14" s="266" customFormat="1">
      <c r="A483" s="265" t="s">
        <v>302</v>
      </c>
      <c r="B483" s="266">
        <v>0</v>
      </c>
      <c r="C483" s="266">
        <v>0</v>
      </c>
      <c r="D483" s="266">
        <v>0</v>
      </c>
      <c r="E483" s="266">
        <v>0</v>
      </c>
      <c r="F483" s="266">
        <v>0</v>
      </c>
      <c r="G483" s="266">
        <v>0</v>
      </c>
      <c r="H483" s="266">
        <v>0</v>
      </c>
      <c r="I483" s="266">
        <v>0</v>
      </c>
      <c r="J483" s="266">
        <v>0</v>
      </c>
      <c r="K483" s="266">
        <v>0</v>
      </c>
      <c r="L483" s="266">
        <v>0</v>
      </c>
      <c r="M483" s="266">
        <v>0</v>
      </c>
      <c r="N483" s="266">
        <v>0</v>
      </c>
    </row>
    <row r="484" spans="1:14" s="266" customFormat="1">
      <c r="A484" s="265" t="s">
        <v>303</v>
      </c>
      <c r="B484" s="266">
        <v>0</v>
      </c>
      <c r="C484" s="266">
        <v>0</v>
      </c>
      <c r="D484" s="266">
        <v>0</v>
      </c>
      <c r="E484" s="266">
        <v>0</v>
      </c>
      <c r="F484" s="266">
        <v>0</v>
      </c>
      <c r="G484" s="266">
        <v>0</v>
      </c>
      <c r="H484" s="266">
        <v>0</v>
      </c>
      <c r="I484" s="266">
        <v>0</v>
      </c>
      <c r="J484" s="266">
        <v>0</v>
      </c>
      <c r="K484" s="266">
        <v>0</v>
      </c>
      <c r="L484" s="266">
        <v>0</v>
      </c>
      <c r="M484" s="266">
        <v>0</v>
      </c>
      <c r="N484" s="266">
        <v>0</v>
      </c>
    </row>
    <row r="485" spans="1:14" s="266" customFormat="1">
      <c r="A485" s="265" t="s">
        <v>304</v>
      </c>
    </row>
    <row r="486" spans="1:14" s="227" customFormat="1">
      <c r="A486" s="226" t="s">
        <v>305</v>
      </c>
      <c r="B486" s="227">
        <v>26742938.699522801</v>
      </c>
      <c r="C486" s="227">
        <v>27327096.185139999</v>
      </c>
      <c r="D486" s="227">
        <v>30209964.454395</v>
      </c>
      <c r="E486" s="227">
        <v>31268181.604936901</v>
      </c>
      <c r="F486" s="227">
        <v>31930422.664089698</v>
      </c>
      <c r="G486" s="227">
        <v>32266308.5337082</v>
      </c>
      <c r="H486" s="227">
        <v>34333267.273751698</v>
      </c>
      <c r="I486" s="227">
        <v>35897791.341125302</v>
      </c>
      <c r="J486" s="227">
        <v>35194762.702907301</v>
      </c>
      <c r="K486" s="227">
        <v>34927883.675315499</v>
      </c>
      <c r="L486" s="227">
        <v>32706843.758976199</v>
      </c>
      <c r="M486" s="227">
        <v>28941820.3011344</v>
      </c>
      <c r="N486" s="227">
        <v>381747281.19500297</v>
      </c>
    </row>
    <row r="487" spans="1:14">
      <c r="A487" s="198" t="s">
        <v>306</v>
      </c>
    </row>
    <row r="488" spans="1:14">
      <c r="A488" s="194" t="s">
        <v>307</v>
      </c>
    </row>
    <row r="489" spans="1:14">
      <c r="A489" s="198" t="s">
        <v>308</v>
      </c>
      <c r="B489" s="195">
        <v>0</v>
      </c>
      <c r="C489" s="195">
        <v>0</v>
      </c>
      <c r="D489" s="195">
        <v>0</v>
      </c>
      <c r="E489" s="195">
        <v>0</v>
      </c>
      <c r="F489" s="195">
        <v>0</v>
      </c>
      <c r="G489" s="195">
        <v>0</v>
      </c>
      <c r="H489" s="195">
        <v>0</v>
      </c>
      <c r="I489" s="195">
        <v>0</v>
      </c>
      <c r="J489" s="195">
        <v>0</v>
      </c>
      <c r="K489" s="195">
        <v>0</v>
      </c>
      <c r="L489" s="195">
        <v>0</v>
      </c>
      <c r="M489" s="195">
        <v>0</v>
      </c>
      <c r="N489" s="195">
        <v>0</v>
      </c>
    </row>
    <row r="490" spans="1:14">
      <c r="A490" s="198" t="s">
        <v>309</v>
      </c>
      <c r="B490" s="195">
        <v>0</v>
      </c>
      <c r="C490" s="195">
        <v>0</v>
      </c>
      <c r="D490" s="195">
        <v>0</v>
      </c>
      <c r="E490" s="195">
        <v>0</v>
      </c>
      <c r="F490" s="195">
        <v>0</v>
      </c>
      <c r="G490" s="195">
        <v>0</v>
      </c>
      <c r="H490" s="195">
        <v>0</v>
      </c>
      <c r="I490" s="195">
        <v>0</v>
      </c>
      <c r="J490" s="195">
        <v>0</v>
      </c>
      <c r="K490" s="195">
        <v>0</v>
      </c>
      <c r="L490" s="195">
        <v>0</v>
      </c>
      <c r="M490" s="195">
        <v>0</v>
      </c>
      <c r="N490" s="195">
        <v>0</v>
      </c>
    </row>
    <row r="491" spans="1:14">
      <c r="A491" s="198" t="s">
        <v>310</v>
      </c>
      <c r="B491" s="195">
        <v>26742938.699522801</v>
      </c>
      <c r="C491" s="195">
        <v>27327096.185139999</v>
      </c>
      <c r="D491" s="195">
        <v>30209964.454395</v>
      </c>
      <c r="E491" s="195">
        <v>31268181.604936901</v>
      </c>
      <c r="F491" s="195">
        <v>31930422.664089698</v>
      </c>
      <c r="G491" s="195">
        <v>32266308.5337082</v>
      </c>
      <c r="H491" s="195">
        <v>34333267.273751698</v>
      </c>
      <c r="I491" s="195">
        <v>35897791.341125302</v>
      </c>
      <c r="J491" s="195">
        <v>35194762.702907301</v>
      </c>
      <c r="K491" s="195">
        <v>34927883.675315499</v>
      </c>
      <c r="L491" s="195">
        <v>32706843.758976199</v>
      </c>
      <c r="M491" s="195">
        <v>28941820.3011344</v>
      </c>
      <c r="N491" s="195">
        <v>381747281.19500297</v>
      </c>
    </row>
    <row r="492" spans="1:14">
      <c r="A492" s="198" t="s">
        <v>311</v>
      </c>
    </row>
    <row r="493" spans="1:14" s="209" customFormat="1">
      <c r="A493" s="208" t="s">
        <v>312</v>
      </c>
      <c r="B493" s="209">
        <v>6.6578887170284706E-2</v>
      </c>
      <c r="C493" s="209">
        <v>6.5895214738795602E-2</v>
      </c>
      <c r="D493" s="209">
        <v>7.2757162365293004E-2</v>
      </c>
      <c r="E493" s="209">
        <v>6.24816925344246E-2</v>
      </c>
      <c r="F493" s="209">
        <v>5.8252685085734703E-2</v>
      </c>
      <c r="G493" s="209">
        <v>5.8755739846905602E-2</v>
      </c>
      <c r="H493" s="209">
        <v>6.0240762613201999E-2</v>
      </c>
      <c r="I493" s="209">
        <v>6.1521938900508798E-2</v>
      </c>
      <c r="J493" s="209">
        <v>6.2761661201704705E-2</v>
      </c>
      <c r="K493" s="209">
        <v>6.4974405423693399E-2</v>
      </c>
      <c r="L493" s="209">
        <v>6.5936542797948902E-2</v>
      </c>
      <c r="M493" s="209">
        <v>7.0523389079492002E-2</v>
      </c>
      <c r="N493" s="209">
        <v>6.4223340146498997E-2</v>
      </c>
    </row>
    <row r="494" spans="1:14">
      <c r="A494" s="198" t="s">
        <v>313</v>
      </c>
    </row>
    <row r="495" spans="1:14">
      <c r="A495" s="198" t="s">
        <v>314</v>
      </c>
    </row>
    <row r="496" spans="1:14">
      <c r="A496" s="198" t="s">
        <v>315</v>
      </c>
      <c r="B496" s="195">
        <v>0</v>
      </c>
      <c r="C496" s="195">
        <v>0</v>
      </c>
      <c r="D496" s="195">
        <v>0</v>
      </c>
      <c r="E496" s="195">
        <v>0</v>
      </c>
      <c r="F496" s="195">
        <v>0</v>
      </c>
      <c r="G496" s="195">
        <v>0</v>
      </c>
      <c r="H496" s="195">
        <v>0</v>
      </c>
      <c r="I496" s="195">
        <v>0</v>
      </c>
      <c r="J496" s="195">
        <v>0</v>
      </c>
      <c r="K496" s="195">
        <v>0</v>
      </c>
      <c r="L496" s="195">
        <v>0</v>
      </c>
      <c r="M496" s="195">
        <v>0</v>
      </c>
      <c r="N496" s="195">
        <v>0</v>
      </c>
    </row>
    <row r="497" spans="1:14">
      <c r="A497" s="198" t="s">
        <v>316</v>
      </c>
    </row>
    <row r="498" spans="1:14" s="197" customFormat="1">
      <c r="A498" s="196" t="s">
        <v>317</v>
      </c>
      <c r="B498" s="197" t="s">
        <v>216</v>
      </c>
      <c r="C498" s="197" t="s">
        <v>216</v>
      </c>
      <c r="D498" s="197" t="s">
        <v>216</v>
      </c>
      <c r="E498" s="197" t="s">
        <v>216</v>
      </c>
      <c r="F498" s="197" t="s">
        <v>216</v>
      </c>
      <c r="G498" s="197" t="s">
        <v>216</v>
      </c>
      <c r="H498" s="197" t="s">
        <v>216</v>
      </c>
      <c r="I498" s="197" t="s">
        <v>216</v>
      </c>
      <c r="J498" s="197" t="s">
        <v>216</v>
      </c>
      <c r="K498" s="197" t="s">
        <v>216</v>
      </c>
      <c r="L498" s="197" t="s">
        <v>216</v>
      </c>
      <c r="M498" s="197" t="s">
        <v>216</v>
      </c>
    </row>
    <row r="499" spans="1:14" s="197" customFormat="1">
      <c r="A499" s="196" t="s">
        <v>318</v>
      </c>
      <c r="B499" s="197" t="s">
        <v>227</v>
      </c>
      <c r="C499" s="197" t="s">
        <v>227</v>
      </c>
      <c r="D499" s="197" t="s">
        <v>227</v>
      </c>
      <c r="E499" s="197" t="s">
        <v>227</v>
      </c>
      <c r="F499" s="197" t="s">
        <v>227</v>
      </c>
      <c r="G499" s="197" t="s">
        <v>227</v>
      </c>
      <c r="H499" s="197" t="s">
        <v>227</v>
      </c>
      <c r="I499" s="197" t="s">
        <v>227</v>
      </c>
      <c r="J499" s="197" t="s">
        <v>227</v>
      </c>
      <c r="K499" s="197" t="s">
        <v>227</v>
      </c>
      <c r="L499" s="197" t="s">
        <v>227</v>
      </c>
      <c r="M499" s="197" t="s">
        <v>227</v>
      </c>
    </row>
    <row r="500" spans="1:14">
      <c r="A500" s="194" t="s">
        <v>319</v>
      </c>
    </row>
    <row r="501" spans="1:14" s="197" customFormat="1">
      <c r="A501" s="196" t="s">
        <v>320</v>
      </c>
      <c r="B501" s="197" t="s">
        <v>321</v>
      </c>
      <c r="C501" s="197" t="s">
        <v>321</v>
      </c>
      <c r="D501" s="197" t="s">
        <v>321</v>
      </c>
      <c r="E501" s="197" t="s">
        <v>321</v>
      </c>
      <c r="F501" s="197" t="s">
        <v>321</v>
      </c>
      <c r="G501" s="197" t="s">
        <v>321</v>
      </c>
      <c r="H501" s="197" t="s">
        <v>321</v>
      </c>
      <c r="I501" s="197" t="s">
        <v>321</v>
      </c>
      <c r="J501" s="197" t="s">
        <v>321</v>
      </c>
      <c r="K501" s="197" t="s">
        <v>321</v>
      </c>
      <c r="L501" s="197" t="s">
        <v>321</v>
      </c>
      <c r="M501" s="197" t="s">
        <v>321</v>
      </c>
      <c r="N501" s="197" t="s">
        <v>321</v>
      </c>
    </row>
    <row r="502" spans="1:14">
      <c r="A502" s="198" t="s">
        <v>334</v>
      </c>
      <c r="B502" s="195">
        <v>0</v>
      </c>
      <c r="C502" s="195">
        <v>0</v>
      </c>
      <c r="D502" s="195">
        <v>0</v>
      </c>
      <c r="E502" s="195">
        <v>0</v>
      </c>
      <c r="F502" s="195">
        <v>0</v>
      </c>
      <c r="G502" s="195">
        <v>0</v>
      </c>
      <c r="H502" s="195">
        <v>0</v>
      </c>
      <c r="I502" s="195">
        <v>0</v>
      </c>
      <c r="J502" s="195">
        <v>0</v>
      </c>
      <c r="K502" s="195">
        <v>0</v>
      </c>
      <c r="L502" s="195">
        <v>0</v>
      </c>
      <c r="M502" s="195">
        <v>0</v>
      </c>
      <c r="N502" s="195">
        <v>0</v>
      </c>
    </row>
    <row r="503" spans="1:14">
      <c r="A503" s="198" t="s">
        <v>335</v>
      </c>
      <c r="B503" s="195">
        <v>0</v>
      </c>
      <c r="C503" s="195">
        <v>0</v>
      </c>
      <c r="D503" s="195">
        <v>0</v>
      </c>
      <c r="E503" s="195">
        <v>0</v>
      </c>
      <c r="F503" s="195">
        <v>0</v>
      </c>
      <c r="G503" s="195">
        <v>0</v>
      </c>
      <c r="H503" s="195">
        <v>0</v>
      </c>
      <c r="I503" s="195">
        <v>0</v>
      </c>
      <c r="J503" s="195">
        <v>0</v>
      </c>
      <c r="K503" s="195">
        <v>0</v>
      </c>
      <c r="L503" s="195">
        <v>0</v>
      </c>
      <c r="M503" s="195">
        <v>0</v>
      </c>
      <c r="N503" s="195">
        <v>0</v>
      </c>
    </row>
    <row r="504" spans="1:14">
      <c r="A504" s="198" t="s">
        <v>336</v>
      </c>
      <c r="B504" s="195">
        <v>0</v>
      </c>
      <c r="C504" s="195">
        <v>0</v>
      </c>
      <c r="D504" s="195">
        <v>0</v>
      </c>
      <c r="E504" s="195">
        <v>0</v>
      </c>
      <c r="F504" s="195">
        <v>0</v>
      </c>
      <c r="G504" s="195">
        <v>0</v>
      </c>
      <c r="H504" s="195">
        <v>0</v>
      </c>
      <c r="I504" s="195">
        <v>0</v>
      </c>
      <c r="J504" s="195">
        <v>0</v>
      </c>
      <c r="K504" s="195">
        <v>0</v>
      </c>
      <c r="L504" s="195">
        <v>0</v>
      </c>
      <c r="M504" s="195">
        <v>0</v>
      </c>
      <c r="N504" s="195">
        <v>0</v>
      </c>
    </row>
    <row r="505" spans="1:14">
      <c r="A505" s="198" t="s">
        <v>337</v>
      </c>
    </row>
    <row r="506" spans="1:14">
      <c r="A506" s="198" t="s">
        <v>338</v>
      </c>
    </row>
    <row r="507" spans="1:14" s="211" customFormat="1">
      <c r="A507" s="210" t="s">
        <v>213</v>
      </c>
    </row>
    <row r="508" spans="1:14" s="213" customFormat="1">
      <c r="A508" s="212" t="s">
        <v>226</v>
      </c>
      <c r="B508" s="213" t="s">
        <v>229</v>
      </c>
      <c r="C508" s="213" t="s">
        <v>229</v>
      </c>
      <c r="D508" s="213" t="s">
        <v>229</v>
      </c>
      <c r="E508" s="213" t="s">
        <v>229</v>
      </c>
      <c r="F508" s="213" t="s">
        <v>229</v>
      </c>
      <c r="G508" s="213" t="s">
        <v>229</v>
      </c>
      <c r="H508" s="213" t="s">
        <v>229</v>
      </c>
      <c r="I508" s="213" t="s">
        <v>229</v>
      </c>
      <c r="J508" s="213" t="s">
        <v>229</v>
      </c>
      <c r="K508" s="213" t="s">
        <v>229</v>
      </c>
      <c r="L508" s="213" t="s">
        <v>229</v>
      </c>
      <c r="M508" s="213" t="s">
        <v>229</v>
      </c>
    </row>
    <row r="509" spans="1:14" s="213" customFormat="1">
      <c r="A509" s="212" t="s">
        <v>228</v>
      </c>
      <c r="B509" s="213" t="s">
        <v>229</v>
      </c>
      <c r="C509" s="213" t="s">
        <v>229</v>
      </c>
      <c r="D509" s="213" t="s">
        <v>229</v>
      </c>
      <c r="E509" s="213" t="s">
        <v>229</v>
      </c>
      <c r="F509" s="213" t="s">
        <v>229</v>
      </c>
      <c r="G509" s="213" t="s">
        <v>229</v>
      </c>
      <c r="H509" s="213" t="s">
        <v>229</v>
      </c>
      <c r="I509" s="213" t="s">
        <v>229</v>
      </c>
      <c r="J509" s="213" t="s">
        <v>229</v>
      </c>
      <c r="K509" s="213" t="s">
        <v>229</v>
      </c>
      <c r="L509" s="213" t="s">
        <v>229</v>
      </c>
      <c r="M509" s="213" t="s">
        <v>229</v>
      </c>
    </row>
    <row r="510" spans="1:14" s="213" customFormat="1">
      <c r="A510" s="212" t="s">
        <v>230</v>
      </c>
      <c r="B510" s="213" t="s">
        <v>229</v>
      </c>
      <c r="C510" s="213" t="s">
        <v>229</v>
      </c>
      <c r="D510" s="213" t="s">
        <v>229</v>
      </c>
      <c r="E510" s="213" t="s">
        <v>229</v>
      </c>
      <c r="F510" s="213" t="s">
        <v>229</v>
      </c>
      <c r="G510" s="213" t="s">
        <v>229</v>
      </c>
      <c r="H510" s="213" t="s">
        <v>229</v>
      </c>
      <c r="I510" s="213" t="s">
        <v>229</v>
      </c>
      <c r="J510" s="213" t="s">
        <v>229</v>
      </c>
      <c r="K510" s="213" t="s">
        <v>229</v>
      </c>
      <c r="L510" s="213" t="s">
        <v>229</v>
      </c>
      <c r="M510" s="213" t="s">
        <v>229</v>
      </c>
    </row>
    <row r="511" spans="1:14" s="211" customFormat="1">
      <c r="A511" s="210" t="s">
        <v>231</v>
      </c>
    </row>
    <row r="512" spans="1:14" s="211" customFormat="1">
      <c r="A512" s="214" t="s">
        <v>232</v>
      </c>
      <c r="B512" s="211">
        <v>273683626.36788499</v>
      </c>
      <c r="C512" s="211">
        <v>244726304.15331799</v>
      </c>
      <c r="D512" s="211">
        <v>240549627.13806999</v>
      </c>
      <c r="E512" s="211">
        <v>247566914.83300501</v>
      </c>
      <c r="F512" s="211">
        <v>286332572.78344399</v>
      </c>
      <c r="G512" s="211">
        <v>324439099.48872399</v>
      </c>
      <c r="H512" s="211">
        <v>352648626.511011</v>
      </c>
      <c r="I512" s="211">
        <v>360606831.19655502</v>
      </c>
      <c r="J512" s="211">
        <v>350430393.357068</v>
      </c>
      <c r="K512" s="211">
        <v>315042399.56505799</v>
      </c>
      <c r="L512" s="211">
        <v>262224349.67668</v>
      </c>
      <c r="M512" s="211">
        <v>252240539.30930299</v>
      </c>
      <c r="N512" s="211">
        <v>3510491284.3801198</v>
      </c>
    </row>
    <row r="513" spans="1:14" s="211" customFormat="1">
      <c r="A513" s="214" t="s">
        <v>99</v>
      </c>
      <c r="B513" s="211">
        <v>4461672282</v>
      </c>
      <c r="C513" s="211">
        <v>3963138332</v>
      </c>
      <c r="D513" s="211">
        <v>3880697821</v>
      </c>
      <c r="E513" s="211">
        <v>3975329628</v>
      </c>
      <c r="F513" s="211">
        <v>4633241149</v>
      </c>
      <c r="G513" s="211">
        <v>5292484920</v>
      </c>
      <c r="H513" s="211">
        <v>5762916096</v>
      </c>
      <c r="I513" s="211">
        <v>5894213944</v>
      </c>
      <c r="J513" s="211">
        <v>5706833783</v>
      </c>
      <c r="K513" s="211">
        <v>5136409614</v>
      </c>
      <c r="L513" s="211">
        <v>4242899814</v>
      </c>
      <c r="M513" s="211">
        <v>4075359844</v>
      </c>
      <c r="N513" s="211">
        <v>57025197227</v>
      </c>
    </row>
    <row r="514" spans="1:14" s="216" customFormat="1">
      <c r="A514" s="215" t="s">
        <v>233</v>
      </c>
      <c r="B514" s="216">
        <v>6.13410418940952E-2</v>
      </c>
      <c r="C514" s="216">
        <v>6.1750633879543798E-2</v>
      </c>
      <c r="D514" s="216">
        <v>6.1986178319878599E-2</v>
      </c>
      <c r="E514" s="216">
        <v>6.2275820623598703E-2</v>
      </c>
      <c r="F514" s="216">
        <v>6.1799626562766698E-2</v>
      </c>
      <c r="G514" s="216">
        <v>6.1301846749281602E-2</v>
      </c>
      <c r="H514" s="216">
        <v>6.1192740035861698E-2</v>
      </c>
      <c r="I514" s="216">
        <v>6.1179800160398597E-2</v>
      </c>
      <c r="J514" s="216">
        <v>6.14053968771546E-2</v>
      </c>
      <c r="K514" s="216">
        <v>6.1335139375638198E-2</v>
      </c>
      <c r="L514" s="216">
        <v>6.1803097214654303E-2</v>
      </c>
      <c r="M514" s="216">
        <v>6.1894053277446799E-2</v>
      </c>
      <c r="N514" s="216">
        <v>6.1605447914193201E-2</v>
      </c>
    </row>
    <row r="515" spans="1:14" s="211" customFormat="1">
      <c r="A515" s="214" t="s">
        <v>234</v>
      </c>
      <c r="B515" s="211">
        <v>4461672282</v>
      </c>
      <c r="C515" s="211">
        <v>3963138332</v>
      </c>
      <c r="D515" s="211">
        <v>3880697821</v>
      </c>
      <c r="E515" s="211">
        <v>3975329628</v>
      </c>
      <c r="F515" s="211">
        <v>4633241149</v>
      </c>
      <c r="G515" s="211">
        <v>5292484920</v>
      </c>
      <c r="H515" s="211">
        <v>5762916096</v>
      </c>
      <c r="I515" s="211">
        <v>5894213944</v>
      </c>
      <c r="J515" s="211">
        <v>5706833783</v>
      </c>
      <c r="K515" s="211">
        <v>5136409614</v>
      </c>
      <c r="L515" s="211">
        <v>4242899814</v>
      </c>
      <c r="M515" s="211">
        <v>4075359844</v>
      </c>
      <c r="N515" s="211">
        <v>57025197227</v>
      </c>
    </row>
    <row r="516" spans="1:14" s="216" customFormat="1">
      <c r="A516" s="215" t="s">
        <v>235</v>
      </c>
      <c r="B516" s="216">
        <v>6.13410418940952E-2</v>
      </c>
      <c r="C516" s="216">
        <v>6.1750633879543798E-2</v>
      </c>
      <c r="D516" s="216">
        <v>6.1986178319878599E-2</v>
      </c>
      <c r="E516" s="216">
        <v>6.2275820623598703E-2</v>
      </c>
      <c r="F516" s="216">
        <v>6.1799626562766698E-2</v>
      </c>
      <c r="G516" s="216">
        <v>6.1301846749281602E-2</v>
      </c>
      <c r="H516" s="216">
        <v>6.1192740035861698E-2</v>
      </c>
      <c r="I516" s="216">
        <v>6.1179800160398597E-2</v>
      </c>
      <c r="J516" s="216">
        <v>6.14053968771546E-2</v>
      </c>
      <c r="K516" s="216">
        <v>6.1335139375638198E-2</v>
      </c>
      <c r="L516" s="216">
        <v>6.1803097214654303E-2</v>
      </c>
      <c r="M516" s="216">
        <v>6.1894053277446799E-2</v>
      </c>
      <c r="N516" s="216">
        <v>6.1605447914193201E-2</v>
      </c>
    </row>
    <row r="517" spans="1:14" s="211" customFormat="1">
      <c r="A517" s="214" t="s">
        <v>236</v>
      </c>
      <c r="B517" s="211">
        <v>0</v>
      </c>
      <c r="C517" s="211">
        <v>0</v>
      </c>
      <c r="D517" s="211">
        <v>0</v>
      </c>
      <c r="E517" s="211">
        <v>0</v>
      </c>
      <c r="F517" s="211">
        <v>0</v>
      </c>
      <c r="G517" s="211">
        <v>0</v>
      </c>
      <c r="H517" s="211">
        <v>0</v>
      </c>
      <c r="I517" s="211">
        <v>0</v>
      </c>
      <c r="J517" s="211">
        <v>0</v>
      </c>
      <c r="K517" s="211">
        <v>0</v>
      </c>
      <c r="L517" s="211">
        <v>0</v>
      </c>
      <c r="M517" s="211">
        <v>0</v>
      </c>
      <c r="N517" s="211">
        <v>0</v>
      </c>
    </row>
    <row r="518" spans="1:14" s="211" customFormat="1">
      <c r="A518" s="214" t="s">
        <v>237</v>
      </c>
      <c r="B518" s="211">
        <v>0</v>
      </c>
      <c r="C518" s="211">
        <v>0</v>
      </c>
      <c r="D518" s="211">
        <v>0</v>
      </c>
      <c r="E518" s="211">
        <v>0</v>
      </c>
      <c r="F518" s="211">
        <v>0</v>
      </c>
      <c r="G518" s="211">
        <v>0</v>
      </c>
      <c r="H518" s="211">
        <v>0</v>
      </c>
      <c r="I518" s="211">
        <v>0</v>
      </c>
      <c r="J518" s="211">
        <v>0</v>
      </c>
      <c r="K518" s="211">
        <v>0</v>
      </c>
      <c r="L518" s="211">
        <v>0</v>
      </c>
      <c r="M518" s="211">
        <v>0</v>
      </c>
      <c r="N518" s="211">
        <v>0</v>
      </c>
    </row>
    <row r="519" spans="1:14" s="211" customFormat="1">
      <c r="A519" s="214" t="s">
        <v>238</v>
      </c>
      <c r="B519" s="211">
        <v>0</v>
      </c>
      <c r="C519" s="211">
        <v>0</v>
      </c>
      <c r="D519" s="211">
        <v>0</v>
      </c>
      <c r="E519" s="211">
        <v>0</v>
      </c>
      <c r="F519" s="211">
        <v>0</v>
      </c>
      <c r="G519" s="211">
        <v>0</v>
      </c>
      <c r="H519" s="211">
        <v>0</v>
      </c>
      <c r="I519" s="211">
        <v>0</v>
      </c>
      <c r="J519" s="211">
        <v>0</v>
      </c>
      <c r="K519" s="211">
        <v>0</v>
      </c>
      <c r="L519" s="211">
        <v>0</v>
      </c>
      <c r="M519" s="211">
        <v>0</v>
      </c>
      <c r="N519" s="211">
        <v>0</v>
      </c>
    </row>
    <row r="520" spans="1:14" s="211" customFormat="1">
      <c r="A520" s="214" t="s">
        <v>239</v>
      </c>
      <c r="B520" s="211">
        <v>0</v>
      </c>
      <c r="C520" s="211">
        <v>0</v>
      </c>
      <c r="D520" s="211">
        <v>0</v>
      </c>
      <c r="E520" s="211">
        <v>0</v>
      </c>
      <c r="F520" s="211">
        <v>0</v>
      </c>
      <c r="G520" s="211">
        <v>0</v>
      </c>
      <c r="H520" s="211">
        <v>0</v>
      </c>
      <c r="I520" s="211">
        <v>0</v>
      </c>
      <c r="J520" s="211">
        <v>0</v>
      </c>
      <c r="K520" s="211">
        <v>0</v>
      </c>
      <c r="L520" s="211">
        <v>0</v>
      </c>
      <c r="M520" s="211">
        <v>0</v>
      </c>
      <c r="N520" s="211">
        <v>0</v>
      </c>
    </row>
    <row r="521" spans="1:14" s="211" customFormat="1">
      <c r="A521" s="214" t="s">
        <v>240</v>
      </c>
      <c r="B521" s="211">
        <v>0</v>
      </c>
      <c r="C521" s="211">
        <v>0</v>
      </c>
      <c r="D521" s="211">
        <v>0</v>
      </c>
      <c r="E521" s="211">
        <v>0</v>
      </c>
      <c r="F521" s="211">
        <v>0</v>
      </c>
      <c r="G521" s="211">
        <v>0</v>
      </c>
      <c r="H521" s="211">
        <v>0</v>
      </c>
      <c r="I521" s="211">
        <v>0</v>
      </c>
      <c r="J521" s="211">
        <v>0</v>
      </c>
      <c r="K521" s="211">
        <v>0</v>
      </c>
      <c r="L521" s="211">
        <v>0</v>
      </c>
      <c r="M521" s="211">
        <v>0</v>
      </c>
      <c r="N521" s="211">
        <v>0</v>
      </c>
    </row>
    <row r="522" spans="1:14" s="211" customFormat="1">
      <c r="A522" s="214" t="s">
        <v>241</v>
      </c>
      <c r="B522" s="211">
        <v>0</v>
      </c>
      <c r="C522" s="211">
        <v>0</v>
      </c>
      <c r="D522" s="211">
        <v>0</v>
      </c>
      <c r="E522" s="211">
        <v>0</v>
      </c>
      <c r="F522" s="211">
        <v>0</v>
      </c>
      <c r="G522" s="211">
        <v>0</v>
      </c>
      <c r="H522" s="211">
        <v>0</v>
      </c>
      <c r="I522" s="211">
        <v>0</v>
      </c>
      <c r="J522" s="211">
        <v>0</v>
      </c>
      <c r="K522" s="211">
        <v>0</v>
      </c>
      <c r="L522" s="211">
        <v>0</v>
      </c>
      <c r="M522" s="211">
        <v>0</v>
      </c>
      <c r="N522" s="211">
        <v>0</v>
      </c>
    </row>
    <row r="523" spans="1:14" s="211" customFormat="1">
      <c r="A523" s="214" t="s">
        <v>242</v>
      </c>
      <c r="B523" s="211">
        <v>0</v>
      </c>
      <c r="C523" s="211">
        <v>0</v>
      </c>
      <c r="D523" s="211">
        <v>0</v>
      </c>
      <c r="E523" s="211">
        <v>0</v>
      </c>
      <c r="F523" s="211">
        <v>0</v>
      </c>
      <c r="G523" s="211">
        <v>0</v>
      </c>
      <c r="H523" s="211">
        <v>0</v>
      </c>
      <c r="I523" s="211">
        <v>0</v>
      </c>
      <c r="J523" s="211">
        <v>0</v>
      </c>
      <c r="K523" s="211">
        <v>0</v>
      </c>
      <c r="L523" s="211">
        <v>0</v>
      </c>
      <c r="M523" s="211">
        <v>0</v>
      </c>
      <c r="N523" s="211">
        <v>0</v>
      </c>
    </row>
    <row r="524" spans="1:14" s="211" customFormat="1">
      <c r="A524" s="214" t="s">
        <v>243</v>
      </c>
      <c r="B524" s="211">
        <v>0</v>
      </c>
      <c r="C524" s="211">
        <v>0</v>
      </c>
      <c r="D524" s="211">
        <v>0</v>
      </c>
      <c r="E524" s="211">
        <v>0</v>
      </c>
      <c r="F524" s="211">
        <v>0</v>
      </c>
      <c r="G524" s="211">
        <v>0</v>
      </c>
      <c r="H524" s="211">
        <v>0</v>
      </c>
      <c r="I524" s="211">
        <v>0</v>
      </c>
      <c r="J524" s="211">
        <v>0</v>
      </c>
      <c r="K524" s="211">
        <v>0</v>
      </c>
      <c r="L524" s="211">
        <v>0</v>
      </c>
      <c r="M524" s="211">
        <v>0</v>
      </c>
      <c r="N524" s="211">
        <v>0</v>
      </c>
    </row>
    <row r="525" spans="1:14" s="211" customFormat="1">
      <c r="A525" s="214" t="s">
        <v>244</v>
      </c>
      <c r="B525" s="211">
        <v>0</v>
      </c>
      <c r="C525" s="211">
        <v>0</v>
      </c>
      <c r="D525" s="211">
        <v>0</v>
      </c>
      <c r="E525" s="211">
        <v>0</v>
      </c>
      <c r="F525" s="211">
        <v>0</v>
      </c>
      <c r="G525" s="211">
        <v>0</v>
      </c>
      <c r="H525" s="211">
        <v>0</v>
      </c>
      <c r="I525" s="211">
        <v>0</v>
      </c>
      <c r="J525" s="211">
        <v>0</v>
      </c>
      <c r="K525" s="211">
        <v>0</v>
      </c>
      <c r="L525" s="211">
        <v>0</v>
      </c>
      <c r="M525" s="211">
        <v>0</v>
      </c>
      <c r="N525" s="211">
        <v>0</v>
      </c>
    </row>
    <row r="526" spans="1:14" s="211" customFormat="1">
      <c r="A526" s="214" t="s">
        <v>245</v>
      </c>
      <c r="B526" s="211">
        <v>0</v>
      </c>
      <c r="C526" s="211">
        <v>0</v>
      </c>
      <c r="D526" s="211">
        <v>0</v>
      </c>
      <c r="E526" s="211">
        <v>0</v>
      </c>
      <c r="F526" s="211">
        <v>0</v>
      </c>
      <c r="G526" s="211">
        <v>0</v>
      </c>
      <c r="H526" s="211">
        <v>0</v>
      </c>
      <c r="I526" s="211">
        <v>0</v>
      </c>
      <c r="J526" s="211">
        <v>0</v>
      </c>
      <c r="K526" s="211">
        <v>0</v>
      </c>
      <c r="L526" s="211">
        <v>0</v>
      </c>
      <c r="M526" s="211">
        <v>0</v>
      </c>
      <c r="N526" s="211">
        <v>0</v>
      </c>
    </row>
    <row r="527" spans="1:14" s="211" customFormat="1">
      <c r="A527" s="214" t="s">
        <v>246</v>
      </c>
      <c r="B527" s="211">
        <v>0</v>
      </c>
      <c r="C527" s="211">
        <v>0</v>
      </c>
      <c r="D527" s="211">
        <v>0</v>
      </c>
      <c r="E527" s="211">
        <v>0</v>
      </c>
      <c r="F527" s="211">
        <v>0</v>
      </c>
      <c r="G527" s="211">
        <v>0</v>
      </c>
      <c r="H527" s="211">
        <v>0</v>
      </c>
      <c r="I527" s="211">
        <v>0</v>
      </c>
      <c r="J527" s="211">
        <v>0</v>
      </c>
      <c r="K527" s="211">
        <v>0</v>
      </c>
      <c r="L527" s="211">
        <v>0</v>
      </c>
      <c r="M527" s="211">
        <v>0</v>
      </c>
      <c r="N527" s="211">
        <v>0</v>
      </c>
    </row>
    <row r="528" spans="1:14" s="211" customFormat="1">
      <c r="A528" s="214" t="s">
        <v>247</v>
      </c>
      <c r="B528" s="211">
        <v>0</v>
      </c>
      <c r="C528" s="211">
        <v>0</v>
      </c>
      <c r="D528" s="211">
        <v>0</v>
      </c>
      <c r="E528" s="211">
        <v>0</v>
      </c>
      <c r="F528" s="211">
        <v>0</v>
      </c>
      <c r="G528" s="211">
        <v>0</v>
      </c>
      <c r="H528" s="211">
        <v>0</v>
      </c>
      <c r="I528" s="211">
        <v>0</v>
      </c>
      <c r="J528" s="211">
        <v>0</v>
      </c>
      <c r="K528" s="211">
        <v>0</v>
      </c>
      <c r="L528" s="211">
        <v>0</v>
      </c>
      <c r="M528" s="211">
        <v>0</v>
      </c>
      <c r="N528" s="211">
        <v>0</v>
      </c>
    </row>
    <row r="529" spans="1:14" s="211" customFormat="1">
      <c r="A529" s="214" t="s">
        <v>248</v>
      </c>
      <c r="B529" s="211">
        <v>0</v>
      </c>
      <c r="C529" s="211">
        <v>0</v>
      </c>
      <c r="D529" s="211">
        <v>0</v>
      </c>
      <c r="E529" s="211">
        <v>0</v>
      </c>
      <c r="F529" s="211">
        <v>0</v>
      </c>
      <c r="G529" s="211">
        <v>0</v>
      </c>
      <c r="H529" s="211">
        <v>0</v>
      </c>
      <c r="I529" s="211">
        <v>0</v>
      </c>
      <c r="J529" s="211">
        <v>0</v>
      </c>
      <c r="K529" s="211">
        <v>0</v>
      </c>
      <c r="L529" s="211">
        <v>0</v>
      </c>
      <c r="M529" s="211">
        <v>0</v>
      </c>
      <c r="N529" s="211">
        <v>0</v>
      </c>
    </row>
    <row r="530" spans="1:14" s="211" customFormat="1">
      <c r="A530" s="214" t="s">
        <v>249</v>
      </c>
      <c r="B530" s="211">
        <v>0</v>
      </c>
      <c r="C530" s="211">
        <v>0</v>
      </c>
      <c r="D530" s="211">
        <v>0</v>
      </c>
      <c r="E530" s="211">
        <v>0</v>
      </c>
      <c r="F530" s="211">
        <v>0</v>
      </c>
      <c r="G530" s="211">
        <v>0</v>
      </c>
      <c r="H530" s="211">
        <v>0</v>
      </c>
      <c r="I530" s="211">
        <v>0</v>
      </c>
      <c r="J530" s="211">
        <v>0</v>
      </c>
      <c r="K530" s="211">
        <v>0</v>
      </c>
      <c r="L530" s="211">
        <v>0</v>
      </c>
      <c r="M530" s="211">
        <v>0</v>
      </c>
      <c r="N530" s="211">
        <v>0</v>
      </c>
    </row>
    <row r="531" spans="1:14" s="211" customFormat="1">
      <c r="A531" s="214" t="s">
        <v>250</v>
      </c>
      <c r="B531" s="211">
        <v>0</v>
      </c>
      <c r="C531" s="211">
        <v>0</v>
      </c>
      <c r="D531" s="211">
        <v>0</v>
      </c>
      <c r="E531" s="211">
        <v>0</v>
      </c>
      <c r="F531" s="211">
        <v>0</v>
      </c>
      <c r="G531" s="211">
        <v>0</v>
      </c>
      <c r="H531" s="211">
        <v>0</v>
      </c>
      <c r="I531" s="211">
        <v>0</v>
      </c>
      <c r="J531" s="211">
        <v>0</v>
      </c>
      <c r="K531" s="211">
        <v>0</v>
      </c>
      <c r="L531" s="211">
        <v>0</v>
      </c>
      <c r="M531" s="211">
        <v>0</v>
      </c>
      <c r="N531" s="211">
        <v>0</v>
      </c>
    </row>
    <row r="532" spans="1:14" s="211" customFormat="1">
      <c r="A532" s="214" t="s">
        <v>251</v>
      </c>
      <c r="B532" s="211">
        <v>0</v>
      </c>
      <c r="C532" s="211">
        <v>0</v>
      </c>
      <c r="D532" s="211">
        <v>0</v>
      </c>
      <c r="E532" s="211">
        <v>0</v>
      </c>
      <c r="F532" s="211">
        <v>0</v>
      </c>
      <c r="G532" s="211">
        <v>0</v>
      </c>
      <c r="H532" s="211">
        <v>0</v>
      </c>
      <c r="I532" s="211">
        <v>0</v>
      </c>
      <c r="J532" s="211">
        <v>0</v>
      </c>
      <c r="K532" s="211">
        <v>0</v>
      </c>
      <c r="L532" s="211">
        <v>0</v>
      </c>
      <c r="M532" s="211">
        <v>0</v>
      </c>
      <c r="N532" s="211">
        <v>0</v>
      </c>
    </row>
    <row r="533" spans="1:14" s="216" customFormat="1">
      <c r="A533" s="215" t="s">
        <v>252</v>
      </c>
      <c r="B533" s="216">
        <v>0</v>
      </c>
      <c r="C533" s="216">
        <v>0</v>
      </c>
      <c r="D533" s="216">
        <v>0</v>
      </c>
      <c r="E533" s="216">
        <v>0</v>
      </c>
      <c r="F533" s="216">
        <v>0</v>
      </c>
      <c r="G533" s="216">
        <v>0</v>
      </c>
      <c r="H533" s="216">
        <v>0</v>
      </c>
      <c r="I533" s="216">
        <v>0</v>
      </c>
      <c r="J533" s="216">
        <v>0</v>
      </c>
      <c r="K533" s="216">
        <v>0</v>
      </c>
      <c r="L533" s="216">
        <v>0</v>
      </c>
      <c r="M533" s="216">
        <v>0</v>
      </c>
      <c r="N533" s="216">
        <v>0</v>
      </c>
    </row>
    <row r="534" spans="1:14" s="211" customFormat="1">
      <c r="A534" s="214" t="s">
        <v>253</v>
      </c>
      <c r="B534" s="211">
        <v>0</v>
      </c>
      <c r="C534" s="211">
        <v>0</v>
      </c>
      <c r="D534" s="211">
        <v>0</v>
      </c>
      <c r="E534" s="211">
        <v>0</v>
      </c>
      <c r="F534" s="211">
        <v>0</v>
      </c>
      <c r="G534" s="211">
        <v>0</v>
      </c>
      <c r="H534" s="211">
        <v>0</v>
      </c>
      <c r="I534" s="211">
        <v>0</v>
      </c>
      <c r="J534" s="211">
        <v>0</v>
      </c>
      <c r="K534" s="211">
        <v>0</v>
      </c>
      <c r="L534" s="211">
        <v>0</v>
      </c>
      <c r="M534" s="211">
        <v>0</v>
      </c>
      <c r="N534" s="211">
        <v>0</v>
      </c>
    </row>
    <row r="535" spans="1:14" s="211" customFormat="1">
      <c r="A535" s="214" t="s">
        <v>254</v>
      </c>
    </row>
    <row r="536" spans="1:14" s="216" customFormat="1">
      <c r="A536" s="217" t="s">
        <v>255</v>
      </c>
      <c r="B536" s="216">
        <v>0</v>
      </c>
      <c r="C536" s="216">
        <v>0</v>
      </c>
      <c r="D536" s="216">
        <v>0</v>
      </c>
      <c r="E536" s="216">
        <v>0</v>
      </c>
      <c r="F536" s="216">
        <v>0</v>
      </c>
      <c r="G536" s="216">
        <v>0</v>
      </c>
      <c r="H536" s="216">
        <v>0</v>
      </c>
      <c r="I536" s="216">
        <v>0</v>
      </c>
      <c r="J536" s="216">
        <v>0</v>
      </c>
      <c r="K536" s="216">
        <v>0</v>
      </c>
      <c r="L536" s="216">
        <v>0</v>
      </c>
      <c r="M536" s="216">
        <v>0</v>
      </c>
      <c r="N536" s="216">
        <v>0</v>
      </c>
    </row>
    <row r="537" spans="1:14" s="211" customFormat="1">
      <c r="A537" s="218" t="s">
        <v>256</v>
      </c>
      <c r="B537" s="211">
        <v>0</v>
      </c>
      <c r="C537" s="211">
        <v>0</v>
      </c>
      <c r="D537" s="211">
        <v>0</v>
      </c>
      <c r="E537" s="211">
        <v>0</v>
      </c>
      <c r="F537" s="211">
        <v>0</v>
      </c>
      <c r="G537" s="211">
        <v>0</v>
      </c>
      <c r="H537" s="211">
        <v>0</v>
      </c>
      <c r="I537" s="211">
        <v>0</v>
      </c>
      <c r="J537" s="211">
        <v>0</v>
      </c>
      <c r="K537" s="211">
        <v>0</v>
      </c>
      <c r="L537" s="211">
        <v>0</v>
      </c>
      <c r="M537" s="211">
        <v>0</v>
      </c>
      <c r="N537" s="211">
        <v>0</v>
      </c>
    </row>
    <row r="538" spans="1:14" s="216" customFormat="1">
      <c r="A538" s="217" t="s">
        <v>257</v>
      </c>
      <c r="B538" s="216">
        <v>0</v>
      </c>
      <c r="C538" s="216">
        <v>0</v>
      </c>
      <c r="D538" s="216">
        <v>0</v>
      </c>
      <c r="E538" s="216">
        <v>0</v>
      </c>
      <c r="F538" s="216">
        <v>0</v>
      </c>
      <c r="G538" s="216">
        <v>0</v>
      </c>
      <c r="H538" s="216">
        <v>0</v>
      </c>
      <c r="I538" s="216">
        <v>0</v>
      </c>
      <c r="J538" s="216">
        <v>0</v>
      </c>
      <c r="K538" s="216">
        <v>0</v>
      </c>
      <c r="L538" s="216">
        <v>0</v>
      </c>
      <c r="M538" s="216">
        <v>0</v>
      </c>
      <c r="N538" s="216">
        <v>0</v>
      </c>
    </row>
    <row r="539" spans="1:14" s="211" customFormat="1">
      <c r="A539" s="218" t="s">
        <v>258</v>
      </c>
      <c r="B539" s="211">
        <v>0</v>
      </c>
      <c r="C539" s="211">
        <v>0</v>
      </c>
      <c r="D539" s="211">
        <v>0</v>
      </c>
      <c r="E539" s="211">
        <v>0</v>
      </c>
      <c r="F539" s="211">
        <v>0</v>
      </c>
      <c r="G539" s="211">
        <v>0</v>
      </c>
      <c r="H539" s="211">
        <v>0</v>
      </c>
      <c r="I539" s="211">
        <v>0</v>
      </c>
      <c r="J539" s="211">
        <v>0</v>
      </c>
      <c r="K539" s="211">
        <v>0</v>
      </c>
      <c r="L539" s="211">
        <v>0</v>
      </c>
      <c r="M539" s="211">
        <v>0</v>
      </c>
      <c r="N539" s="211">
        <v>0</v>
      </c>
    </row>
    <row r="540" spans="1:14" s="211" customFormat="1">
      <c r="A540" s="214" t="s">
        <v>259</v>
      </c>
    </row>
    <row r="541" spans="1:14" s="270" customFormat="1">
      <c r="A541" s="269" t="s">
        <v>260</v>
      </c>
      <c r="B541" s="270">
        <v>6.13410418940952E-2</v>
      </c>
      <c r="C541" s="270">
        <v>6.1750633879543798E-2</v>
      </c>
      <c r="D541" s="270">
        <v>6.1986178319878599E-2</v>
      </c>
      <c r="E541" s="270">
        <v>6.2275820623598703E-2</v>
      </c>
      <c r="F541" s="270">
        <v>6.1799626562766698E-2</v>
      </c>
      <c r="G541" s="270">
        <v>6.1301846749281602E-2</v>
      </c>
      <c r="H541" s="270">
        <v>6.1192740035861698E-2</v>
      </c>
      <c r="I541" s="270">
        <v>6.1179800160398597E-2</v>
      </c>
      <c r="J541" s="270">
        <v>6.14053968771546E-2</v>
      </c>
      <c r="K541" s="270">
        <v>6.1335139375638198E-2</v>
      </c>
      <c r="L541" s="270">
        <v>6.1803097214654303E-2</v>
      </c>
      <c r="M541" s="270">
        <v>6.1894053277446799E-2</v>
      </c>
      <c r="N541" s="270">
        <v>6.1605447914193201E-2</v>
      </c>
    </row>
    <row r="542" spans="1:14" s="211" customFormat="1">
      <c r="A542" s="214" t="s">
        <v>261</v>
      </c>
      <c r="B542" s="211">
        <v>4461672282</v>
      </c>
      <c r="C542" s="211">
        <v>3963138332</v>
      </c>
      <c r="D542" s="211">
        <v>3880697821</v>
      </c>
      <c r="E542" s="211">
        <v>3975329628</v>
      </c>
      <c r="F542" s="211">
        <v>4633241149</v>
      </c>
      <c r="G542" s="211">
        <v>5292484920</v>
      </c>
      <c r="H542" s="211">
        <v>5762916096</v>
      </c>
      <c r="I542" s="211">
        <v>5894213944</v>
      </c>
      <c r="J542" s="211">
        <v>5706833783</v>
      </c>
      <c r="K542" s="211">
        <v>5136409614</v>
      </c>
      <c r="L542" s="211">
        <v>4242899814</v>
      </c>
      <c r="M542" s="211">
        <v>4075359844</v>
      </c>
      <c r="N542" s="211">
        <v>57025197227</v>
      </c>
    </row>
    <row r="543" spans="1:14" s="211" customFormat="1">
      <c r="A543" s="214" t="s">
        <v>262</v>
      </c>
    </row>
    <row r="544" spans="1:14" s="216" customFormat="1">
      <c r="A544" s="215" t="s">
        <v>263</v>
      </c>
      <c r="B544" s="216">
        <v>2.5000000000000001E-2</v>
      </c>
      <c r="C544" s="216">
        <v>2.5000000000000001E-2</v>
      </c>
      <c r="D544" s="216">
        <v>2.5000000000000001E-2</v>
      </c>
      <c r="E544" s="216">
        <v>2.5000000000000001E-2</v>
      </c>
      <c r="F544" s="216">
        <v>2.5000000000000001E-2</v>
      </c>
      <c r="G544" s="216">
        <v>2.5000000000000001E-2</v>
      </c>
      <c r="H544" s="216">
        <v>2.5000000000000001E-2</v>
      </c>
      <c r="I544" s="216">
        <v>2.5000000000000001E-2</v>
      </c>
      <c r="J544" s="216">
        <v>2.5000000000000001E-2</v>
      </c>
      <c r="K544" s="216">
        <v>2.5000000000000001E-2</v>
      </c>
      <c r="L544" s="216">
        <v>2.5000000000000001E-2</v>
      </c>
      <c r="M544" s="216">
        <v>2.5000000000000001E-2</v>
      </c>
      <c r="N544" s="216">
        <v>0.3</v>
      </c>
    </row>
    <row r="545" spans="1:14" s="220" customFormat="1">
      <c r="A545" s="219" t="s">
        <v>264</v>
      </c>
      <c r="B545" s="220">
        <v>7.2000000000000005E-4</v>
      </c>
      <c r="C545" s="220">
        <v>7.2000000000000005E-4</v>
      </c>
      <c r="D545" s="220">
        <v>7.2000000000000005E-4</v>
      </c>
      <c r="E545" s="220">
        <v>7.2000000000000005E-4</v>
      </c>
      <c r="F545" s="220">
        <v>7.2000000000000005E-4</v>
      </c>
      <c r="G545" s="220">
        <v>7.2000000000000005E-4</v>
      </c>
      <c r="H545" s="220">
        <v>7.2000000000000005E-4</v>
      </c>
      <c r="I545" s="220">
        <v>7.2000000000000005E-4</v>
      </c>
      <c r="J545" s="220">
        <v>7.2000000000000005E-4</v>
      </c>
      <c r="K545" s="220">
        <v>7.2000000000000005E-4</v>
      </c>
      <c r="L545" s="220">
        <v>7.2000000000000005E-4</v>
      </c>
      <c r="M545" s="220">
        <v>7.2000000000000005E-4</v>
      </c>
      <c r="N545" s="220">
        <v>8.6400000000000001E-3</v>
      </c>
    </row>
    <row r="546" spans="1:14" s="211" customFormat="1">
      <c r="A546" s="214" t="s">
        <v>265</v>
      </c>
    </row>
    <row r="547" spans="1:14" s="211" customFormat="1">
      <c r="A547" s="214" t="s">
        <v>266</v>
      </c>
    </row>
    <row r="548" spans="1:14" s="211" customFormat="1">
      <c r="A548" s="214" t="s">
        <v>267</v>
      </c>
    </row>
    <row r="549" spans="1:14" s="222" customFormat="1">
      <c r="A549" s="221" t="s">
        <v>268</v>
      </c>
      <c r="B549" s="222">
        <v>6.13410418940952E-2</v>
      </c>
      <c r="C549" s="222">
        <v>6.1750633879543798E-2</v>
      </c>
      <c r="D549" s="222">
        <v>6.1986178319878599E-2</v>
      </c>
      <c r="E549" s="222">
        <v>6.2275820623598703E-2</v>
      </c>
      <c r="F549" s="222">
        <v>6.1799626562766698E-2</v>
      </c>
      <c r="G549" s="222">
        <v>6.1301846749281602E-2</v>
      </c>
      <c r="H549" s="222">
        <v>6.1192740035861698E-2</v>
      </c>
      <c r="I549" s="222">
        <v>6.1179800160398597E-2</v>
      </c>
      <c r="J549" s="222">
        <v>6.14053968771546E-2</v>
      </c>
      <c r="K549" s="222">
        <v>6.1335139375638198E-2</v>
      </c>
      <c r="L549" s="222">
        <v>6.1803097214654303E-2</v>
      </c>
      <c r="M549" s="222">
        <v>6.1894053277446799E-2</v>
      </c>
      <c r="N549" s="222">
        <v>6.1605447914193201E-2</v>
      </c>
    </row>
    <row r="550" spans="1:14" s="222" customFormat="1">
      <c r="A550" s="221" t="s">
        <v>269</v>
      </c>
      <c r="B550" s="222">
        <v>0</v>
      </c>
      <c r="C550" s="222">
        <v>0</v>
      </c>
      <c r="D550" s="222">
        <v>0</v>
      </c>
      <c r="E550" s="222">
        <v>0</v>
      </c>
      <c r="F550" s="222">
        <v>0</v>
      </c>
      <c r="G550" s="222">
        <v>0</v>
      </c>
      <c r="H550" s="222">
        <v>0</v>
      </c>
      <c r="I550" s="222">
        <v>0</v>
      </c>
      <c r="J550" s="222">
        <v>0</v>
      </c>
      <c r="K550" s="222">
        <v>0</v>
      </c>
      <c r="L550" s="222">
        <v>0</v>
      </c>
      <c r="M550" s="222">
        <v>0</v>
      </c>
      <c r="N550" s="222">
        <v>0</v>
      </c>
    </row>
    <row r="551" spans="1:14" s="222" customFormat="1">
      <c r="A551" s="223" t="s">
        <v>270</v>
      </c>
      <c r="B551" s="222">
        <v>0</v>
      </c>
      <c r="C551" s="222">
        <v>0</v>
      </c>
      <c r="D551" s="222">
        <v>0</v>
      </c>
      <c r="E551" s="222">
        <v>0</v>
      </c>
      <c r="F551" s="222">
        <v>0</v>
      </c>
      <c r="G551" s="222">
        <v>0</v>
      </c>
      <c r="H551" s="222">
        <v>0</v>
      </c>
      <c r="I551" s="222">
        <v>0</v>
      </c>
      <c r="J551" s="222">
        <v>0</v>
      </c>
      <c r="K551" s="222">
        <v>0</v>
      </c>
      <c r="L551" s="222">
        <v>0</v>
      </c>
      <c r="M551" s="222">
        <v>0</v>
      </c>
      <c r="N551" s="222">
        <v>0</v>
      </c>
    </row>
    <row r="552" spans="1:14" s="222" customFormat="1">
      <c r="A552" s="221" t="s">
        <v>271</v>
      </c>
      <c r="B552" s="222">
        <v>2.66044917484255E-2</v>
      </c>
      <c r="C552" s="222">
        <v>2.66044917484255E-2</v>
      </c>
      <c r="D552" s="222">
        <v>2.66044917484255E-2</v>
      </c>
      <c r="E552" s="222">
        <v>2.66044917484255E-2</v>
      </c>
      <c r="F552" s="222">
        <v>2.66044917484255E-2</v>
      </c>
      <c r="G552" s="222">
        <v>2.66044917484255E-2</v>
      </c>
      <c r="H552" s="222">
        <v>2.66044917484255E-2</v>
      </c>
      <c r="I552" s="222">
        <v>2.66044917484255E-2</v>
      </c>
      <c r="J552" s="222">
        <v>2.66044917484255E-2</v>
      </c>
      <c r="K552" s="222">
        <v>2.66044917484255E-2</v>
      </c>
      <c r="L552" s="222">
        <v>2.66044917484255E-2</v>
      </c>
      <c r="M552" s="222">
        <v>2.66044917484255E-2</v>
      </c>
      <c r="N552" s="222">
        <v>2.66044917484255E-2</v>
      </c>
    </row>
    <row r="553" spans="1:14" s="222" customFormat="1">
      <c r="A553" s="221" t="s">
        <v>272</v>
      </c>
      <c r="B553" s="222">
        <v>1.67452184216761E-3</v>
      </c>
      <c r="C553" s="222">
        <v>1.67452184216761E-3</v>
      </c>
      <c r="D553" s="222">
        <v>1.67452184216761E-3</v>
      </c>
      <c r="E553" s="222">
        <v>1.67452184216761E-3</v>
      </c>
      <c r="F553" s="222">
        <v>1.67452184216761E-3</v>
      </c>
      <c r="G553" s="222">
        <v>1.67452184216761E-3</v>
      </c>
      <c r="H553" s="222">
        <v>1.67452184216761E-3</v>
      </c>
      <c r="I553" s="222">
        <v>1.67452184216761E-3</v>
      </c>
      <c r="J553" s="222">
        <v>1.67452184216761E-3</v>
      </c>
      <c r="K553" s="222">
        <v>1.67452184216761E-3</v>
      </c>
      <c r="L553" s="222">
        <v>1.67452184216761E-3</v>
      </c>
      <c r="M553" s="222">
        <v>1.67452184216761E-3</v>
      </c>
      <c r="N553" s="222">
        <v>1.67452184216761E-3</v>
      </c>
    </row>
    <row r="554" spans="1:14" s="222" customFormat="1">
      <c r="A554" s="221" t="s">
        <v>273</v>
      </c>
      <c r="B554" s="222">
        <v>1.9273494176261299E-3</v>
      </c>
      <c r="C554" s="222">
        <v>1.9273494176261299E-3</v>
      </c>
      <c r="D554" s="222">
        <v>1.9273494176261299E-3</v>
      </c>
      <c r="E554" s="222">
        <v>1.9273494176261299E-3</v>
      </c>
      <c r="F554" s="222">
        <v>1.9273494176261299E-3</v>
      </c>
      <c r="G554" s="222">
        <v>1.9273494176261299E-3</v>
      </c>
      <c r="H554" s="222">
        <v>1.9273494176261299E-3</v>
      </c>
      <c r="I554" s="222">
        <v>1.9273494176261299E-3</v>
      </c>
      <c r="J554" s="222">
        <v>1.9273494176261299E-3</v>
      </c>
      <c r="K554" s="222">
        <v>1.9273494176261299E-3</v>
      </c>
      <c r="L554" s="222">
        <v>1.9273494176261299E-3</v>
      </c>
      <c r="M554" s="222">
        <v>1.9273494176261299E-3</v>
      </c>
      <c r="N554" s="222">
        <v>1.9273494176261299E-3</v>
      </c>
    </row>
    <row r="555" spans="1:14" s="222" customFormat="1">
      <c r="A555" s="221" t="s">
        <v>274</v>
      </c>
      <c r="B555" s="222">
        <v>2.94896595452065E-3</v>
      </c>
      <c r="C555" s="222">
        <v>2.94896595452065E-3</v>
      </c>
      <c r="D555" s="222">
        <v>2.94896595452065E-3</v>
      </c>
      <c r="E555" s="222">
        <v>2.94896595452065E-3</v>
      </c>
      <c r="F555" s="222">
        <v>2.94896595452065E-3</v>
      </c>
      <c r="G555" s="222">
        <v>2.94896595452065E-3</v>
      </c>
      <c r="H555" s="222">
        <v>2.94896595452065E-3</v>
      </c>
      <c r="I555" s="222">
        <v>2.94896595452065E-3</v>
      </c>
      <c r="J555" s="222">
        <v>2.94896595452065E-3</v>
      </c>
      <c r="K555" s="222">
        <v>2.94896595452065E-3</v>
      </c>
      <c r="L555" s="222">
        <v>2.94896595452065E-3</v>
      </c>
      <c r="M555" s="222">
        <v>2.94896595452065E-3</v>
      </c>
      <c r="N555" s="222">
        <v>2.94896595452065E-3</v>
      </c>
    </row>
    <row r="556" spans="1:14" s="222" customFormat="1">
      <c r="A556" s="221" t="s">
        <v>275</v>
      </c>
      <c r="B556" s="222">
        <v>0</v>
      </c>
      <c r="C556" s="222">
        <v>0</v>
      </c>
      <c r="D556" s="222">
        <v>0</v>
      </c>
      <c r="E556" s="222">
        <v>0</v>
      </c>
      <c r="F556" s="222">
        <v>0</v>
      </c>
      <c r="G556" s="222">
        <v>0</v>
      </c>
      <c r="H556" s="222">
        <v>0</v>
      </c>
      <c r="I556" s="222">
        <v>0</v>
      </c>
      <c r="J556" s="222">
        <v>0</v>
      </c>
      <c r="K556" s="222">
        <v>0</v>
      </c>
      <c r="L556" s="222">
        <v>0</v>
      </c>
      <c r="M556" s="222">
        <v>0</v>
      </c>
      <c r="N556" s="222">
        <v>0</v>
      </c>
    </row>
    <row r="557" spans="1:14" s="222" customFormat="1">
      <c r="A557" s="221" t="s">
        <v>276</v>
      </c>
      <c r="B557" s="222">
        <v>0</v>
      </c>
      <c r="C557" s="222">
        <v>0</v>
      </c>
      <c r="D557" s="222">
        <v>0</v>
      </c>
      <c r="E557" s="222">
        <v>0</v>
      </c>
      <c r="F557" s="222">
        <v>0</v>
      </c>
      <c r="G557" s="222">
        <v>0</v>
      </c>
      <c r="H557" s="222">
        <v>0</v>
      </c>
      <c r="I557" s="222">
        <v>0</v>
      </c>
      <c r="J557" s="222">
        <v>0</v>
      </c>
      <c r="K557" s="222">
        <v>0</v>
      </c>
      <c r="L557" s="222">
        <v>0</v>
      </c>
      <c r="M557" s="222">
        <v>0</v>
      </c>
      <c r="N557" s="222">
        <v>0</v>
      </c>
    </row>
    <row r="558" spans="1:14" s="222" customFormat="1">
      <c r="A558" s="221" t="s">
        <v>277</v>
      </c>
      <c r="B558" s="222">
        <v>1.08390209967711E-3</v>
      </c>
      <c r="C558" s="222">
        <v>1.08390209967711E-3</v>
      </c>
      <c r="D558" s="222">
        <v>1.08390209967711E-3</v>
      </c>
      <c r="E558" s="222">
        <v>1.08390209967711E-3</v>
      </c>
      <c r="F558" s="222">
        <v>1.08390209967711E-3</v>
      </c>
      <c r="G558" s="222">
        <v>1.08390209967711E-3</v>
      </c>
      <c r="H558" s="222">
        <v>1.08390209967711E-3</v>
      </c>
      <c r="I558" s="222">
        <v>1.08390209967711E-3</v>
      </c>
      <c r="J558" s="222">
        <v>1.08390209967711E-3</v>
      </c>
      <c r="K558" s="222">
        <v>1.08390209967711E-3</v>
      </c>
      <c r="L558" s="222">
        <v>1.08390209967711E-3</v>
      </c>
      <c r="M558" s="222">
        <v>1.08390209967711E-3</v>
      </c>
      <c r="N558" s="222">
        <v>1.08390209967711E-3</v>
      </c>
    </row>
    <row r="559" spans="1:14" s="222" customFormat="1">
      <c r="A559" s="221" t="s">
        <v>278</v>
      </c>
      <c r="B559" s="222">
        <v>4.6843225565500003E-2</v>
      </c>
      <c r="C559" s="222">
        <v>4.6485276825603897E-2</v>
      </c>
      <c r="D559" s="222">
        <v>4.5862302073858302E-2</v>
      </c>
      <c r="E559" s="222">
        <v>4.62739169662785E-2</v>
      </c>
      <c r="F559" s="222">
        <v>4.6392175386184002E-2</v>
      </c>
      <c r="G559" s="222">
        <v>4.6236304838288902E-2</v>
      </c>
      <c r="H559" s="222">
        <v>4.4811833424068102E-2</v>
      </c>
      <c r="I559" s="222">
        <v>4.4921846122383299E-2</v>
      </c>
      <c r="J559" s="222">
        <v>4.4964916759221797E-2</v>
      </c>
      <c r="K559" s="222">
        <v>4.77533978997269E-2</v>
      </c>
      <c r="L559" s="222">
        <v>4.7474560261931503E-2</v>
      </c>
      <c r="M559" s="222">
        <v>4.7283905060525801E-2</v>
      </c>
      <c r="N559" s="222">
        <v>4.6275305098630898E-2</v>
      </c>
    </row>
    <row r="560" spans="1:14" s="222" customFormat="1">
      <c r="A560" s="221" t="s">
        <v>279</v>
      </c>
      <c r="B560" s="222">
        <v>2.5000000000000001E-2</v>
      </c>
      <c r="C560" s="222">
        <v>2.5000000000000001E-2</v>
      </c>
      <c r="D560" s="222">
        <v>2.5000000000000001E-2</v>
      </c>
      <c r="E560" s="222">
        <v>2.5000000000000001E-2</v>
      </c>
      <c r="F560" s="222">
        <v>2.5000000000000001E-2</v>
      </c>
      <c r="G560" s="222">
        <v>2.5000000000000001E-2</v>
      </c>
      <c r="H560" s="222">
        <v>2.5000000000000001E-2</v>
      </c>
      <c r="I560" s="222">
        <v>2.5000000000000001E-2</v>
      </c>
      <c r="J560" s="222">
        <v>2.5000000000000001E-2</v>
      </c>
      <c r="K560" s="222">
        <v>2.5000000000000001E-2</v>
      </c>
      <c r="L560" s="222">
        <v>2.5000000000000001E-2</v>
      </c>
      <c r="M560" s="222">
        <v>2.5000000000000001E-2</v>
      </c>
      <c r="N560" s="222">
        <v>2.4999999999999901E-2</v>
      </c>
    </row>
    <row r="561" spans="1:14" s="222" customFormat="1">
      <c r="A561" s="221" t="s">
        <v>280</v>
      </c>
      <c r="B561" s="222">
        <v>0</v>
      </c>
      <c r="C561" s="222">
        <v>0</v>
      </c>
      <c r="D561" s="222">
        <v>0</v>
      </c>
      <c r="E561" s="222">
        <v>0</v>
      </c>
      <c r="F561" s="222">
        <v>0</v>
      </c>
      <c r="G561" s="222">
        <v>0</v>
      </c>
      <c r="H561" s="222">
        <v>0</v>
      </c>
      <c r="I561" s="222">
        <v>0</v>
      </c>
      <c r="J561" s="222">
        <v>0</v>
      </c>
      <c r="K561" s="222">
        <v>0</v>
      </c>
      <c r="L561" s="222">
        <v>0</v>
      </c>
      <c r="M561" s="222">
        <v>0</v>
      </c>
      <c r="N561" s="222">
        <v>0</v>
      </c>
    </row>
    <row r="562" spans="1:14" s="211" customFormat="1">
      <c r="A562" s="214" t="s">
        <v>281</v>
      </c>
    </row>
    <row r="563" spans="1:14" s="211" customFormat="1">
      <c r="A563" s="214" t="s">
        <v>282</v>
      </c>
    </row>
    <row r="564" spans="1:14" s="211" customFormat="1">
      <c r="A564" s="214" t="s">
        <v>283</v>
      </c>
      <c r="B564" s="211">
        <v>273683626.36788499</v>
      </c>
      <c r="C564" s="211">
        <v>244726304.15331799</v>
      </c>
      <c r="D564" s="211">
        <v>240549627.13806999</v>
      </c>
      <c r="E564" s="211">
        <v>247566914.83300501</v>
      </c>
      <c r="F564" s="211">
        <v>286332572.78344399</v>
      </c>
      <c r="G564" s="211">
        <v>324439099.48872399</v>
      </c>
      <c r="H564" s="211">
        <v>352648626.511011</v>
      </c>
      <c r="I564" s="211">
        <v>360606831.19655502</v>
      </c>
      <c r="J564" s="211">
        <v>350430393.357068</v>
      </c>
      <c r="K564" s="211">
        <v>315042399.56505799</v>
      </c>
      <c r="L564" s="211">
        <v>262224349.67668</v>
      </c>
      <c r="M564" s="211">
        <v>252240539.30930299</v>
      </c>
      <c r="N564" s="211">
        <v>3510491284.3801198</v>
      </c>
    </row>
    <row r="565" spans="1:14" s="211" customFormat="1">
      <c r="A565" s="214" t="s">
        <v>284</v>
      </c>
      <c r="B565" s="211">
        <v>0</v>
      </c>
      <c r="C565" s="211">
        <v>0</v>
      </c>
      <c r="D565" s="211">
        <v>0</v>
      </c>
      <c r="E565" s="211">
        <v>0</v>
      </c>
      <c r="F565" s="211">
        <v>0</v>
      </c>
      <c r="G565" s="211">
        <v>0</v>
      </c>
      <c r="H565" s="211">
        <v>0</v>
      </c>
      <c r="I565" s="211">
        <v>0</v>
      </c>
      <c r="J565" s="211">
        <v>0</v>
      </c>
      <c r="K565" s="211">
        <v>0</v>
      </c>
      <c r="L565" s="211">
        <v>0</v>
      </c>
      <c r="M565" s="211">
        <v>0</v>
      </c>
      <c r="N565" s="211">
        <v>0</v>
      </c>
    </row>
    <row r="566" spans="1:14" s="211" customFormat="1">
      <c r="A566" s="214" t="s">
        <v>285</v>
      </c>
      <c r="B566" s="211">
        <v>0</v>
      </c>
      <c r="C566" s="211">
        <v>0</v>
      </c>
      <c r="D566" s="211">
        <v>0</v>
      </c>
      <c r="E566" s="211">
        <v>0</v>
      </c>
      <c r="F566" s="211">
        <v>0</v>
      </c>
      <c r="G566" s="211">
        <v>0</v>
      </c>
      <c r="H566" s="211">
        <v>0</v>
      </c>
      <c r="I566" s="211">
        <v>0</v>
      </c>
      <c r="J566" s="211">
        <v>0</v>
      </c>
      <c r="K566" s="211">
        <v>0</v>
      </c>
      <c r="L566" s="211">
        <v>0</v>
      </c>
      <c r="M566" s="211">
        <v>0</v>
      </c>
      <c r="N566" s="211">
        <v>0</v>
      </c>
    </row>
    <row r="567" spans="1:14" s="211" customFormat="1">
      <c r="A567" s="214" t="s">
        <v>286</v>
      </c>
      <c r="B567" s="211">
        <v>0</v>
      </c>
      <c r="C567" s="211">
        <v>0</v>
      </c>
      <c r="D567" s="211">
        <v>0</v>
      </c>
      <c r="E567" s="211">
        <v>0</v>
      </c>
      <c r="F567" s="211">
        <v>0</v>
      </c>
      <c r="G567" s="211">
        <v>0</v>
      </c>
      <c r="H567" s="211">
        <v>0</v>
      </c>
      <c r="I567" s="211">
        <v>0</v>
      </c>
      <c r="J567" s="211">
        <v>0</v>
      </c>
      <c r="K567" s="211">
        <v>0</v>
      </c>
      <c r="L567" s="211">
        <v>0</v>
      </c>
      <c r="M567" s="211">
        <v>0</v>
      </c>
      <c r="N567" s="211">
        <v>0</v>
      </c>
    </row>
    <row r="568" spans="1:14" s="211" customFormat="1">
      <c r="A568" s="218" t="s">
        <v>287</v>
      </c>
      <c r="B568" s="211">
        <v>0</v>
      </c>
      <c r="C568" s="211">
        <v>0</v>
      </c>
      <c r="D568" s="211">
        <v>0</v>
      </c>
      <c r="E568" s="211">
        <v>0</v>
      </c>
      <c r="F568" s="211">
        <v>0</v>
      </c>
      <c r="G568" s="211">
        <v>0</v>
      </c>
      <c r="H568" s="211">
        <v>0</v>
      </c>
      <c r="I568" s="211">
        <v>0</v>
      </c>
      <c r="J568" s="211">
        <v>0</v>
      </c>
      <c r="K568" s="211">
        <v>0</v>
      </c>
      <c r="L568" s="211">
        <v>0</v>
      </c>
      <c r="M568" s="211">
        <v>0</v>
      </c>
      <c r="N568" s="211">
        <v>0</v>
      </c>
    </row>
    <row r="569" spans="1:14" s="266" customFormat="1">
      <c r="A569" s="265" t="s">
        <v>288</v>
      </c>
      <c r="B569" s="266">
        <v>273683626.36788499</v>
      </c>
      <c r="C569" s="266">
        <v>244726304.15331799</v>
      </c>
      <c r="D569" s="266">
        <v>240549627.13806999</v>
      </c>
      <c r="E569" s="266">
        <v>247566914.83300501</v>
      </c>
      <c r="F569" s="266">
        <v>286332572.78344399</v>
      </c>
      <c r="G569" s="266">
        <v>324439099.48872399</v>
      </c>
      <c r="H569" s="266">
        <v>352648626.511011</v>
      </c>
      <c r="I569" s="266">
        <v>360606831.19655502</v>
      </c>
      <c r="J569" s="266">
        <v>350430393.357068</v>
      </c>
      <c r="K569" s="266">
        <v>315042399.56505799</v>
      </c>
      <c r="L569" s="266">
        <v>262224349.67668</v>
      </c>
      <c r="M569" s="266">
        <v>252240539.30930299</v>
      </c>
      <c r="N569" s="266">
        <v>3510491284.3801198</v>
      </c>
    </row>
    <row r="570" spans="1:14" s="266" customFormat="1">
      <c r="A570" s="265" t="s">
        <v>289</v>
      </c>
      <c r="B570" s="266">
        <v>118700523.410647</v>
      </c>
      <c r="C570" s="266">
        <v>105437281.051562</v>
      </c>
      <c r="D570" s="266">
        <v>103243993.156927</v>
      </c>
      <c r="E570" s="266">
        <v>105761624.28539699</v>
      </c>
      <c r="F570" s="266">
        <v>123265025.917036</v>
      </c>
      <c r="G570" s="266">
        <v>140803871.382806</v>
      </c>
      <c r="H570" s="266">
        <v>153319453.7229</v>
      </c>
      <c r="I570" s="266">
        <v>156812566.23660201</v>
      </c>
      <c r="J570" s="266">
        <v>151827412.28945899</v>
      </c>
      <c r="K570" s="266">
        <v>136651567.19219601</v>
      </c>
      <c r="L570" s="266">
        <v>112880193.090959</v>
      </c>
      <c r="M570" s="266">
        <v>108422877.341562</v>
      </c>
      <c r="N570" s="266">
        <v>1517126389.0780599</v>
      </c>
    </row>
    <row r="571" spans="1:14" s="266" customFormat="1">
      <c r="A571" s="265" t="s">
        <v>290</v>
      </c>
      <c r="B571" s="266">
        <v>0</v>
      </c>
      <c r="C571" s="266">
        <v>0</v>
      </c>
      <c r="D571" s="266">
        <v>0</v>
      </c>
      <c r="E571" s="266">
        <v>0</v>
      </c>
      <c r="F571" s="266">
        <v>0</v>
      </c>
      <c r="G571" s="266">
        <v>0</v>
      </c>
      <c r="H571" s="266">
        <v>0</v>
      </c>
      <c r="I571" s="266">
        <v>0</v>
      </c>
      <c r="J571" s="266">
        <v>0</v>
      </c>
      <c r="K571" s="266">
        <v>0</v>
      </c>
      <c r="L571" s="266">
        <v>0</v>
      </c>
      <c r="M571" s="266">
        <v>0</v>
      </c>
      <c r="N571" s="266">
        <v>0</v>
      </c>
    </row>
    <row r="572" spans="1:14" s="266" customFormat="1">
      <c r="A572" s="265" t="s">
        <v>291</v>
      </c>
      <c r="B572" s="266">
        <v>7471167.6888028402</v>
      </c>
      <c r="C572" s="266">
        <v>6636361.7004657397</v>
      </c>
      <c r="D572" s="266">
        <v>6498313.2641167799</v>
      </c>
      <c r="E572" s="266">
        <v>6656776.2919020699</v>
      </c>
      <c r="F572" s="266">
        <v>7758463.5040302901</v>
      </c>
      <c r="G572" s="266">
        <v>8862381.5978827402</v>
      </c>
      <c r="H572" s="266">
        <v>9650128.8773313407</v>
      </c>
      <c r="I572" s="266">
        <v>9869989.9916369393</v>
      </c>
      <c r="J572" s="266">
        <v>9556217.8192535602</v>
      </c>
      <c r="K572" s="266">
        <v>8601030.0889627505</v>
      </c>
      <c r="L572" s="266">
        <v>7104828.4126719199</v>
      </c>
      <c r="M572" s="266">
        <v>6824279.0734708197</v>
      </c>
      <c r="N572" s="266">
        <v>95489938.310527802</v>
      </c>
    </row>
    <row r="573" spans="1:14" s="266" customFormat="1">
      <c r="A573" s="265" t="s">
        <v>292</v>
      </c>
      <c r="B573" s="266">
        <v>-1493454.3218173301</v>
      </c>
      <c r="C573" s="266">
        <v>-1423916.3960077199</v>
      </c>
      <c r="D573" s="266">
        <v>-1455574.79351301</v>
      </c>
      <c r="E573" s="266">
        <v>-1587315.81716686</v>
      </c>
      <c r="F573" s="266">
        <v>-1811220.68740165</v>
      </c>
      <c r="G573" s="266">
        <v>-1848067.2688491901</v>
      </c>
      <c r="H573" s="266">
        <v>-1913306.06770216</v>
      </c>
      <c r="I573" s="266">
        <v>-1958847.5694897501</v>
      </c>
      <c r="J573" s="266">
        <v>-1991292.68674238</v>
      </c>
      <c r="K573" s="266">
        <v>-1975605.4830137</v>
      </c>
      <c r="L573" s="266">
        <v>-1701250.9088184601</v>
      </c>
      <c r="M573" s="266">
        <v>-1539501.0567201499</v>
      </c>
      <c r="N573" s="266">
        <v>-20699353.057242401</v>
      </c>
    </row>
    <row r="574" spans="1:14" s="266" customFormat="1">
      <c r="A574" s="265" t="s">
        <v>293</v>
      </c>
      <c r="B574" s="266">
        <v>0</v>
      </c>
      <c r="C574" s="266">
        <v>0</v>
      </c>
      <c r="D574" s="266">
        <v>0</v>
      </c>
      <c r="E574" s="266">
        <v>0</v>
      </c>
      <c r="F574" s="266">
        <v>0</v>
      </c>
      <c r="G574" s="266">
        <v>0</v>
      </c>
      <c r="H574" s="266">
        <v>0</v>
      </c>
      <c r="I574" s="266">
        <v>0</v>
      </c>
      <c r="J574" s="266">
        <v>0</v>
      </c>
      <c r="K574" s="266">
        <v>0</v>
      </c>
      <c r="L574" s="266">
        <v>0</v>
      </c>
      <c r="M574" s="266">
        <v>0</v>
      </c>
      <c r="N574" s="266">
        <v>0</v>
      </c>
    </row>
    <row r="575" spans="1:14" s="266" customFormat="1">
      <c r="A575" s="265" t="s">
        <v>294</v>
      </c>
      <c r="B575" s="266">
        <v>-1493454.3218173301</v>
      </c>
      <c r="C575" s="266">
        <v>-1423916.3960077199</v>
      </c>
      <c r="D575" s="266">
        <v>-1455574.79351301</v>
      </c>
      <c r="E575" s="266">
        <v>-1587315.81716686</v>
      </c>
      <c r="F575" s="266">
        <v>-1811220.68740165</v>
      </c>
      <c r="G575" s="266">
        <v>-1848067.2688491901</v>
      </c>
      <c r="H575" s="266">
        <v>-1913306.06770216</v>
      </c>
      <c r="I575" s="266">
        <v>-1958847.5694897501</v>
      </c>
      <c r="J575" s="266">
        <v>-1991292.68674238</v>
      </c>
      <c r="K575" s="266">
        <v>-1975605.4830137</v>
      </c>
      <c r="L575" s="266">
        <v>-1701250.9088184601</v>
      </c>
      <c r="M575" s="266">
        <v>-1539501.0567201499</v>
      </c>
      <c r="N575" s="266">
        <v>-20699353.057242401</v>
      </c>
    </row>
    <row r="576" spans="1:14" s="266" customFormat="1">
      <c r="A576" s="265" t="s">
        <v>295</v>
      </c>
      <c r="B576" s="266">
        <v>5977713.3669854999</v>
      </c>
      <c r="C576" s="266">
        <v>5212445.30445801</v>
      </c>
      <c r="D576" s="266">
        <v>5042738.4706037696</v>
      </c>
      <c r="E576" s="266">
        <v>5069460.4747352097</v>
      </c>
      <c r="F576" s="266">
        <v>5947242.8166286396</v>
      </c>
      <c r="G576" s="266">
        <v>7014314.3290335499</v>
      </c>
      <c r="H576" s="266">
        <v>7736822.8096291795</v>
      </c>
      <c r="I576" s="266">
        <v>7911142.4221471902</v>
      </c>
      <c r="J576" s="266">
        <v>7564925.1325111696</v>
      </c>
      <c r="K576" s="266">
        <v>6625424.6059490396</v>
      </c>
      <c r="L576" s="266">
        <v>5403577.5038534598</v>
      </c>
      <c r="M576" s="266">
        <v>5284778.0167506598</v>
      </c>
      <c r="N576" s="266">
        <v>74790585.253285393</v>
      </c>
    </row>
    <row r="577" spans="1:14" s="266" customFormat="1">
      <c r="A577" s="265" t="s">
        <v>296</v>
      </c>
      <c r="B577" s="266">
        <v>8599201.4743513409</v>
      </c>
      <c r="C577" s="266">
        <v>7638352.3561519897</v>
      </c>
      <c r="D577" s="266">
        <v>7479460.6852873396</v>
      </c>
      <c r="E577" s="266">
        <v>7661849.2433976997</v>
      </c>
      <c r="F577" s="266">
        <v>8929874.6302465703</v>
      </c>
      <c r="G577" s="266">
        <v>10200467.728357</v>
      </c>
      <c r="H577" s="266">
        <v>11107152.981453801</v>
      </c>
      <c r="I577" s="266">
        <v>11360209.8123322</v>
      </c>
      <c r="J577" s="266">
        <v>10999062.7681541</v>
      </c>
      <c r="K577" s="266">
        <v>9899656.0782321505</v>
      </c>
      <c r="L577" s="266">
        <v>8177550.4855589103</v>
      </c>
      <c r="M577" s="266">
        <v>7854642.4219503095</v>
      </c>
      <c r="N577" s="266">
        <v>109907480.665473</v>
      </c>
    </row>
    <row r="578" spans="1:14" s="266" customFormat="1">
      <c r="A578" s="265" t="s">
        <v>297</v>
      </c>
      <c r="B578" s="266">
        <v>13157319.6598465</v>
      </c>
      <c r="C578" s="266">
        <v>11687160.014123701</v>
      </c>
      <c r="D578" s="266">
        <v>11444045.753911501</v>
      </c>
      <c r="E578" s="266">
        <v>11723111.7309692</v>
      </c>
      <c r="F578" s="266">
        <v>13663270.4074851</v>
      </c>
      <c r="G578" s="266">
        <v>15607357.843893901</v>
      </c>
      <c r="H578" s="266">
        <v>16994643.3658631</v>
      </c>
      <c r="I578" s="266">
        <v>17381836.249516901</v>
      </c>
      <c r="J578" s="266">
        <v>16829258.534175299</v>
      </c>
      <c r="K578" s="266">
        <v>15147097.080158601</v>
      </c>
      <c r="L578" s="266">
        <v>12512167.099927999</v>
      </c>
      <c r="M578" s="266">
        <v>12018097.432376601</v>
      </c>
      <c r="N578" s="266">
        <v>168165365.17224801</v>
      </c>
    </row>
    <row r="579" spans="1:14" s="266" customFormat="1">
      <c r="A579" s="265" t="s">
        <v>298</v>
      </c>
      <c r="B579" s="266">
        <v>0</v>
      </c>
      <c r="C579" s="266">
        <v>0</v>
      </c>
      <c r="D579" s="266">
        <v>0</v>
      </c>
      <c r="E579" s="266">
        <v>0</v>
      </c>
      <c r="F579" s="266">
        <v>0</v>
      </c>
      <c r="G579" s="266">
        <v>0</v>
      </c>
      <c r="H579" s="266">
        <v>0</v>
      </c>
      <c r="I579" s="266">
        <v>0</v>
      </c>
      <c r="J579" s="266">
        <v>0</v>
      </c>
      <c r="K579" s="266">
        <v>0</v>
      </c>
      <c r="L579" s="266">
        <v>0</v>
      </c>
      <c r="M579" s="266">
        <v>0</v>
      </c>
      <c r="N579" s="266">
        <v>0</v>
      </c>
    </row>
    <row r="580" spans="1:14" s="266" customFormat="1">
      <c r="A580" s="265" t="s">
        <v>299</v>
      </c>
      <c r="B580" s="266">
        <v>4836015.9545309599</v>
      </c>
      <c r="C580" s="266">
        <v>4295653.9593656398</v>
      </c>
      <c r="D580" s="266">
        <v>4206296.5163942799</v>
      </c>
      <c r="E580" s="266">
        <v>4308868.1306978203</v>
      </c>
      <c r="F580" s="266">
        <v>5021979.8097114898</v>
      </c>
      <c r="G580" s="266">
        <v>5736535.5172974402</v>
      </c>
      <c r="H580" s="266">
        <v>6246436.8567174096</v>
      </c>
      <c r="I580" s="266">
        <v>6388750.8698477</v>
      </c>
      <c r="J580" s="266">
        <v>6185649.1199019598</v>
      </c>
      <c r="K580" s="266">
        <v>5567365.1654162901</v>
      </c>
      <c r="L580" s="266">
        <v>4598888.0171142202</v>
      </c>
      <c r="M580" s="266">
        <v>4417291.0918513797</v>
      </c>
      <c r="N580" s="266">
        <v>61809731.008846603</v>
      </c>
    </row>
    <row r="581" spans="1:14" s="266" customFormat="1">
      <c r="A581" s="265" t="s">
        <v>300</v>
      </c>
      <c r="B581" s="266">
        <v>424954400.23424703</v>
      </c>
      <c r="C581" s="266">
        <v>378997196.83898002</v>
      </c>
      <c r="D581" s="266">
        <v>371966161.72119403</v>
      </c>
      <c r="E581" s="266">
        <v>382091828.69820303</v>
      </c>
      <c r="F581" s="266">
        <v>443159966.36455202</v>
      </c>
      <c r="G581" s="266">
        <v>503801646.29011297</v>
      </c>
      <c r="H581" s="266">
        <v>548053136.24757504</v>
      </c>
      <c r="I581" s="266">
        <v>560461336.78700197</v>
      </c>
      <c r="J581" s="266">
        <v>543836701.20127106</v>
      </c>
      <c r="K581" s="266">
        <v>488933509.68700999</v>
      </c>
      <c r="L581" s="266">
        <v>405796725.87409401</v>
      </c>
      <c r="M581" s="266">
        <v>390238225.61379498</v>
      </c>
      <c r="N581" s="266">
        <v>5442290835.5580397</v>
      </c>
    </row>
    <row r="582" spans="1:14" s="266" customFormat="1">
      <c r="A582" s="265" t="s">
        <v>301</v>
      </c>
    </row>
    <row r="583" spans="1:14" s="266" customFormat="1">
      <c r="A583" s="265" t="s">
        <v>302</v>
      </c>
      <c r="B583" s="266">
        <v>20416651.102794401</v>
      </c>
      <c r="C583" s="266">
        <v>18069527.806346498</v>
      </c>
      <c r="D583" s="266">
        <v>17496640.482165098</v>
      </c>
      <c r="E583" s="266">
        <v>18134241.5945375</v>
      </c>
      <c r="F583" s="266">
        <v>21086312.7012509</v>
      </c>
      <c r="G583" s="266">
        <v>23891206.662462998</v>
      </c>
      <c r="H583" s="266">
        <v>25188990.614425</v>
      </c>
      <c r="I583" s="266">
        <v>25822520.952503499</v>
      </c>
      <c r="J583" s="266">
        <v>25080586.666794799</v>
      </c>
      <c r="K583" s="266">
        <v>23946909.163685899</v>
      </c>
      <c r="L583" s="266">
        <v>19758996.0170299</v>
      </c>
      <c r="M583" s="266">
        <v>18925115.088113502</v>
      </c>
      <c r="N583" s="266">
        <v>257817698.85211</v>
      </c>
    </row>
    <row r="584" spans="1:14" s="266" customFormat="1">
      <c r="A584" s="265" t="s">
        <v>303</v>
      </c>
      <c r="B584" s="266">
        <v>10896266.672673</v>
      </c>
      <c r="C584" s="266">
        <v>9717876.8420251403</v>
      </c>
      <c r="D584" s="266">
        <v>9537593.8902870398</v>
      </c>
      <c r="E584" s="266">
        <v>9797226.3768770006</v>
      </c>
      <c r="F584" s="266">
        <v>11363076.0606295</v>
      </c>
      <c r="G584" s="266">
        <v>12917990.930515699</v>
      </c>
      <c r="H584" s="266">
        <v>14052644.5191685</v>
      </c>
      <c r="I584" s="266">
        <v>14370803.507359</v>
      </c>
      <c r="J584" s="266">
        <v>13944530.8000325</v>
      </c>
      <c r="K584" s="266">
        <v>12536756.658641299</v>
      </c>
      <c r="L584" s="266">
        <v>10405044.253181901</v>
      </c>
      <c r="M584" s="266">
        <v>10006108.3490716</v>
      </c>
      <c r="N584" s="266">
        <v>139545918.86046201</v>
      </c>
    </row>
    <row r="585" spans="1:14" s="266" customFormat="1">
      <c r="A585" s="265" t="s">
        <v>304</v>
      </c>
    </row>
    <row r="586" spans="1:14" s="266" customFormat="1">
      <c r="A586" s="267" t="s">
        <v>305</v>
      </c>
      <c r="B586" s="266">
        <v>456267318.00971502</v>
      </c>
      <c r="C586" s="266">
        <v>406784601.48735201</v>
      </c>
      <c r="D586" s="266">
        <v>399000396.093647</v>
      </c>
      <c r="E586" s="266">
        <v>410023296.669617</v>
      </c>
      <c r="F586" s="266">
        <v>475609355.126432</v>
      </c>
      <c r="G586" s="266">
        <v>540610843.88309097</v>
      </c>
      <c r="H586" s="266">
        <v>587294771.38116896</v>
      </c>
      <c r="I586" s="266">
        <v>600654661.24686396</v>
      </c>
      <c r="J586" s="266">
        <v>582861818.66809797</v>
      </c>
      <c r="K586" s="266">
        <v>525417175.50933802</v>
      </c>
      <c r="L586" s="266">
        <v>435960766.144306</v>
      </c>
      <c r="M586" s="266">
        <v>419169449.05097997</v>
      </c>
      <c r="N586" s="266">
        <v>5839654453.2706099</v>
      </c>
    </row>
    <row r="587" spans="1:14" s="211" customFormat="1">
      <c r="A587" s="214" t="s">
        <v>306</v>
      </c>
    </row>
    <row r="588" spans="1:14" s="211" customFormat="1">
      <c r="A588" s="210" t="s">
        <v>307</v>
      </c>
    </row>
    <row r="589" spans="1:14" s="211" customFormat="1">
      <c r="A589" s="214" t="s">
        <v>308</v>
      </c>
      <c r="B589" s="211">
        <v>10623860.0058561</v>
      </c>
      <c r="C589" s="211">
        <v>9474929.9209745098</v>
      </c>
      <c r="D589" s="211">
        <v>9299154.0430298597</v>
      </c>
      <c r="E589" s="211">
        <v>9552295.7174550705</v>
      </c>
      <c r="F589" s="211">
        <v>11078999.1591138</v>
      </c>
      <c r="G589" s="211">
        <v>12595041.1572528</v>
      </c>
      <c r="H589" s="211">
        <v>13701328.4061893</v>
      </c>
      <c r="I589" s="211">
        <v>14011533.419675</v>
      </c>
      <c r="J589" s="211">
        <v>13595917.5300317</v>
      </c>
      <c r="K589" s="211">
        <v>12223337.742175199</v>
      </c>
      <c r="L589" s="211">
        <v>10144918.1468523</v>
      </c>
      <c r="M589" s="211">
        <v>9755955.6403448693</v>
      </c>
      <c r="N589" s="211">
        <v>136057270.888951</v>
      </c>
    </row>
    <row r="590" spans="1:14" s="211" customFormat="1">
      <c r="A590" s="214" t="s">
        <v>309</v>
      </c>
      <c r="B590" s="211">
        <v>305967.16816865798</v>
      </c>
      <c r="C590" s="211">
        <v>272877.98172406497</v>
      </c>
      <c r="D590" s="211">
        <v>267815.63643925998</v>
      </c>
      <c r="E590" s="211">
        <v>275106.11666270602</v>
      </c>
      <c r="F590" s="211">
        <v>319075.17578247702</v>
      </c>
      <c r="G590" s="211">
        <v>362737.18532888102</v>
      </c>
      <c r="H590" s="211">
        <v>394598.25809825398</v>
      </c>
      <c r="I590" s="211">
        <v>403532.16248664103</v>
      </c>
      <c r="J590" s="211">
        <v>391562.42486491502</v>
      </c>
      <c r="K590" s="211">
        <v>352032.12697464699</v>
      </c>
      <c r="L590" s="211">
        <v>292173.64262934797</v>
      </c>
      <c r="M590" s="211">
        <v>280971.522441932</v>
      </c>
      <c r="N590" s="211">
        <v>3918449.4016017802</v>
      </c>
    </row>
    <row r="591" spans="1:14" s="211" customFormat="1">
      <c r="A591" s="214" t="s">
        <v>310</v>
      </c>
      <c r="B591" s="211">
        <v>456267318.00971502</v>
      </c>
      <c r="C591" s="211">
        <v>406784601.48735201</v>
      </c>
      <c r="D591" s="211">
        <v>399000396.093647</v>
      </c>
      <c r="E591" s="211">
        <v>410023296.669617</v>
      </c>
      <c r="F591" s="211">
        <v>475609355.126432</v>
      </c>
      <c r="G591" s="211">
        <v>540610843.88309097</v>
      </c>
      <c r="H591" s="211">
        <v>587294771.38116896</v>
      </c>
      <c r="I591" s="211">
        <v>600654661.24686396</v>
      </c>
      <c r="J591" s="211">
        <v>582861818.66809797</v>
      </c>
      <c r="K591" s="211">
        <v>525417175.50933802</v>
      </c>
      <c r="L591" s="211">
        <v>435960766.144306</v>
      </c>
      <c r="M591" s="211">
        <v>419169449.05097997</v>
      </c>
      <c r="N591" s="211">
        <v>5839654453.2706099</v>
      </c>
    </row>
    <row r="592" spans="1:14" s="211" customFormat="1">
      <c r="A592" s="214" t="s">
        <v>311</v>
      </c>
    </row>
    <row r="593" spans="1:14" s="225" customFormat="1">
      <c r="A593" s="224" t="s">
        <v>312</v>
      </c>
      <c r="B593" s="225">
        <v>0.16633959642233501</v>
      </c>
      <c r="C593" s="225">
        <v>0.16639123966788699</v>
      </c>
      <c r="D593" s="225">
        <v>0.16600380935647599</v>
      </c>
      <c r="E593" s="225">
        <v>0.16670506655261699</v>
      </c>
      <c r="F593" s="225">
        <v>0.16634713091169001</v>
      </c>
      <c r="G593" s="225">
        <v>0.16569348055031</v>
      </c>
      <c r="H593" s="225">
        <v>0.16415990242266901</v>
      </c>
      <c r="I593" s="225">
        <v>0.16425697524552099</v>
      </c>
      <c r="J593" s="225">
        <v>0.16452564259911601</v>
      </c>
      <c r="K593" s="225">
        <v>0.167243866238105</v>
      </c>
      <c r="L593" s="225">
        <v>0.167432986439325</v>
      </c>
      <c r="M593" s="225">
        <v>0.16733328730071201</v>
      </c>
      <c r="N593" s="225">
        <v>0.16603608197556399</v>
      </c>
    </row>
    <row r="594" spans="1:14" s="211" customFormat="1">
      <c r="A594" s="214" t="s">
        <v>313</v>
      </c>
    </row>
    <row r="595" spans="1:14" s="211" customFormat="1">
      <c r="A595" s="214" t="s">
        <v>314</v>
      </c>
    </row>
    <row r="596" spans="1:14" s="211" customFormat="1">
      <c r="A596" s="214" t="s">
        <v>315</v>
      </c>
      <c r="B596" s="211">
        <v>0</v>
      </c>
      <c r="C596" s="211">
        <v>0</v>
      </c>
      <c r="D596" s="211">
        <v>0</v>
      </c>
      <c r="E596" s="211">
        <v>0</v>
      </c>
      <c r="F596" s="211">
        <v>0</v>
      </c>
      <c r="G596" s="211">
        <v>0</v>
      </c>
      <c r="H596" s="211">
        <v>0</v>
      </c>
      <c r="I596" s="211">
        <v>0</v>
      </c>
      <c r="J596" s="211">
        <v>0</v>
      </c>
      <c r="K596" s="211">
        <v>0</v>
      </c>
      <c r="L596" s="211">
        <v>0</v>
      </c>
      <c r="M596" s="211">
        <v>0</v>
      </c>
      <c r="N596" s="211">
        <v>0</v>
      </c>
    </row>
    <row r="597" spans="1:14" s="211" customFormat="1">
      <c r="A597" s="214" t="s">
        <v>316</v>
      </c>
    </row>
    <row r="598" spans="1:14" s="213" customFormat="1">
      <c r="A598" s="212" t="s">
        <v>317</v>
      </c>
      <c r="B598" s="213" t="s">
        <v>229</v>
      </c>
      <c r="C598" s="213" t="s">
        <v>229</v>
      </c>
      <c r="D598" s="213" t="s">
        <v>229</v>
      </c>
      <c r="E598" s="213" t="s">
        <v>229</v>
      </c>
      <c r="F598" s="213" t="s">
        <v>229</v>
      </c>
      <c r="G598" s="213" t="s">
        <v>229</v>
      </c>
      <c r="H598" s="213" t="s">
        <v>229</v>
      </c>
      <c r="I598" s="213" t="s">
        <v>229</v>
      </c>
      <c r="J598" s="213" t="s">
        <v>229</v>
      </c>
      <c r="K598" s="213" t="s">
        <v>229</v>
      </c>
      <c r="L598" s="213" t="s">
        <v>229</v>
      </c>
      <c r="M598" s="213" t="s">
        <v>229</v>
      </c>
    </row>
    <row r="599" spans="1:14" s="213" customFormat="1">
      <c r="A599" s="212" t="s">
        <v>318</v>
      </c>
      <c r="B599" s="213" t="s">
        <v>227</v>
      </c>
      <c r="C599" s="213" t="s">
        <v>227</v>
      </c>
      <c r="D599" s="213" t="s">
        <v>227</v>
      </c>
      <c r="E599" s="213" t="s">
        <v>227</v>
      </c>
      <c r="F599" s="213" t="s">
        <v>227</v>
      </c>
      <c r="G599" s="213" t="s">
        <v>227</v>
      </c>
      <c r="H599" s="213" t="s">
        <v>227</v>
      </c>
      <c r="I599" s="213" t="s">
        <v>227</v>
      </c>
      <c r="J599" s="213" t="s">
        <v>227</v>
      </c>
      <c r="K599" s="213" t="s">
        <v>227</v>
      </c>
      <c r="L599" s="213" t="s">
        <v>227</v>
      </c>
      <c r="M599" s="213" t="s">
        <v>227</v>
      </c>
    </row>
    <row r="600" spans="1:14" s="211" customFormat="1">
      <c r="A600" s="210" t="s">
        <v>319</v>
      </c>
    </row>
    <row r="601" spans="1:14" s="213" customFormat="1">
      <c r="A601" s="212" t="s">
        <v>320</v>
      </c>
      <c r="B601" s="213" t="s">
        <v>321</v>
      </c>
      <c r="C601" s="213" t="s">
        <v>321</v>
      </c>
      <c r="D601" s="213" t="s">
        <v>321</v>
      </c>
      <c r="E601" s="213" t="s">
        <v>321</v>
      </c>
      <c r="F601" s="213" t="s">
        <v>321</v>
      </c>
      <c r="G601" s="213" t="s">
        <v>321</v>
      </c>
      <c r="H601" s="213" t="s">
        <v>321</v>
      </c>
      <c r="I601" s="213" t="s">
        <v>321</v>
      </c>
      <c r="J601" s="213" t="s">
        <v>321</v>
      </c>
      <c r="K601" s="213" t="s">
        <v>321</v>
      </c>
      <c r="L601" s="213" t="s">
        <v>321</v>
      </c>
      <c r="M601" s="213" t="s">
        <v>321</v>
      </c>
      <c r="N601" s="213" t="s">
        <v>321</v>
      </c>
    </row>
    <row r="602" spans="1:14" s="211" customFormat="1">
      <c r="A602" s="214" t="s">
        <v>334</v>
      </c>
      <c r="B602" s="211">
        <v>0</v>
      </c>
      <c r="C602" s="211">
        <v>0</v>
      </c>
      <c r="D602" s="211">
        <v>0</v>
      </c>
      <c r="E602" s="211">
        <v>0</v>
      </c>
      <c r="F602" s="211">
        <v>0</v>
      </c>
      <c r="G602" s="211">
        <v>0</v>
      </c>
      <c r="H602" s="211">
        <v>0</v>
      </c>
      <c r="I602" s="211">
        <v>0</v>
      </c>
      <c r="J602" s="211">
        <v>0</v>
      </c>
      <c r="K602" s="211">
        <v>0</v>
      </c>
      <c r="L602" s="211">
        <v>0</v>
      </c>
      <c r="M602" s="211">
        <v>0</v>
      </c>
      <c r="N602" s="211">
        <v>0</v>
      </c>
    </row>
    <row r="603" spans="1:14" s="211" customFormat="1">
      <c r="A603" s="214" t="s">
        <v>335</v>
      </c>
      <c r="B603" s="211">
        <v>0</v>
      </c>
      <c r="C603" s="211">
        <v>0</v>
      </c>
      <c r="D603" s="211">
        <v>0</v>
      </c>
      <c r="E603" s="211">
        <v>0</v>
      </c>
      <c r="F603" s="211">
        <v>0</v>
      </c>
      <c r="G603" s="211">
        <v>0</v>
      </c>
      <c r="H603" s="211">
        <v>0</v>
      </c>
      <c r="I603" s="211">
        <v>0</v>
      </c>
      <c r="J603" s="211">
        <v>0</v>
      </c>
      <c r="K603" s="211">
        <v>0</v>
      </c>
      <c r="L603" s="211">
        <v>0</v>
      </c>
      <c r="M603" s="211">
        <v>0</v>
      </c>
      <c r="N603" s="211">
        <v>0</v>
      </c>
    </row>
    <row r="604" spans="1:14" s="211" customFormat="1">
      <c r="A604" s="214" t="s">
        <v>336</v>
      </c>
      <c r="B604" s="211">
        <v>0</v>
      </c>
      <c r="C604" s="211">
        <v>0</v>
      </c>
      <c r="D604" s="211">
        <v>0</v>
      </c>
      <c r="E604" s="211">
        <v>0</v>
      </c>
      <c r="F604" s="211">
        <v>0</v>
      </c>
      <c r="G604" s="211">
        <v>0</v>
      </c>
      <c r="H604" s="211">
        <v>0</v>
      </c>
      <c r="I604" s="211">
        <v>0</v>
      </c>
      <c r="J604" s="211">
        <v>0</v>
      </c>
      <c r="K604" s="211">
        <v>0</v>
      </c>
      <c r="L604" s="211">
        <v>0</v>
      </c>
      <c r="M604" s="211">
        <v>0</v>
      </c>
      <c r="N604" s="211">
        <v>0</v>
      </c>
    </row>
    <row r="605" spans="1:14" s="211" customFormat="1">
      <c r="A605" s="214" t="s">
        <v>337</v>
      </c>
    </row>
    <row r="606" spans="1:14" s="211" customFormat="1">
      <c r="A606" s="214" t="s">
        <v>338</v>
      </c>
    </row>
    <row r="607" spans="1:14">
      <c r="A607" s="194" t="s">
        <v>214</v>
      </c>
    </row>
    <row r="608" spans="1:14" s="197" customFormat="1">
      <c r="A608" s="196" t="s">
        <v>226</v>
      </c>
      <c r="B608" s="197" t="s">
        <v>342</v>
      </c>
      <c r="C608" s="197" t="s">
        <v>342</v>
      </c>
      <c r="D608" s="197" t="s">
        <v>342</v>
      </c>
      <c r="E608" s="197" t="s">
        <v>342</v>
      </c>
      <c r="F608" s="197" t="s">
        <v>342</v>
      </c>
      <c r="G608" s="197" t="s">
        <v>342</v>
      </c>
      <c r="H608" s="197" t="s">
        <v>342</v>
      </c>
      <c r="I608" s="197" t="s">
        <v>342</v>
      </c>
      <c r="J608" s="197" t="s">
        <v>342</v>
      </c>
      <c r="K608" s="197" t="s">
        <v>342</v>
      </c>
      <c r="L608" s="197" t="s">
        <v>342</v>
      </c>
      <c r="M608" s="197" t="s">
        <v>342</v>
      </c>
    </row>
    <row r="609" spans="1:14" s="197" customFormat="1">
      <c r="A609" s="196" t="s">
        <v>228</v>
      </c>
      <c r="B609" s="197" t="s">
        <v>229</v>
      </c>
      <c r="C609" s="197" t="s">
        <v>229</v>
      </c>
      <c r="D609" s="197" t="s">
        <v>229</v>
      </c>
      <c r="E609" s="197" t="s">
        <v>229</v>
      </c>
      <c r="F609" s="197" t="s">
        <v>229</v>
      </c>
      <c r="G609" s="197" t="s">
        <v>229</v>
      </c>
      <c r="H609" s="197" t="s">
        <v>229</v>
      </c>
      <c r="I609" s="197" t="s">
        <v>229</v>
      </c>
      <c r="J609" s="197" t="s">
        <v>229</v>
      </c>
      <c r="K609" s="197" t="s">
        <v>229</v>
      </c>
      <c r="L609" s="197" t="s">
        <v>229</v>
      </c>
      <c r="M609" s="197" t="s">
        <v>229</v>
      </c>
    </row>
    <row r="610" spans="1:14" s="197" customFormat="1">
      <c r="A610" s="196" t="s">
        <v>230</v>
      </c>
      <c r="B610" s="197" t="s">
        <v>229</v>
      </c>
      <c r="C610" s="197" t="s">
        <v>229</v>
      </c>
      <c r="D610" s="197" t="s">
        <v>229</v>
      </c>
      <c r="E610" s="197" t="s">
        <v>229</v>
      </c>
      <c r="F610" s="197" t="s">
        <v>229</v>
      </c>
      <c r="G610" s="197" t="s">
        <v>229</v>
      </c>
      <c r="H610" s="197" t="s">
        <v>229</v>
      </c>
      <c r="I610" s="197" t="s">
        <v>229</v>
      </c>
      <c r="J610" s="197" t="s">
        <v>229</v>
      </c>
      <c r="K610" s="197" t="s">
        <v>229</v>
      </c>
      <c r="L610" s="197" t="s">
        <v>229</v>
      </c>
      <c r="M610" s="197" t="s">
        <v>229</v>
      </c>
    </row>
    <row r="611" spans="1:14">
      <c r="A611" s="194" t="s">
        <v>231</v>
      </c>
    </row>
    <row r="612" spans="1:14">
      <c r="A612" s="198" t="s">
        <v>232</v>
      </c>
      <c r="B612" s="195">
        <v>5133347.5547700301</v>
      </c>
      <c r="C612" s="195">
        <v>5040602.8740231199</v>
      </c>
      <c r="D612" s="195">
        <v>5063875.7973981705</v>
      </c>
      <c r="E612" s="195">
        <v>5161231.3262009602</v>
      </c>
      <c r="F612" s="195">
        <v>5156526.6472636899</v>
      </c>
      <c r="G612" s="195">
        <v>5002271.77124542</v>
      </c>
      <c r="H612" s="195">
        <v>5105401.5135137402</v>
      </c>
      <c r="I612" s="195">
        <v>5520471.1357779102</v>
      </c>
      <c r="J612" s="195">
        <v>5159339.1556722699</v>
      </c>
      <c r="K612" s="195">
        <v>4994241.1536390902</v>
      </c>
      <c r="L612" s="195">
        <v>4972655.9562695203</v>
      </c>
      <c r="M612" s="195">
        <v>5392309.3175073098</v>
      </c>
      <c r="N612" s="195">
        <v>61702274.203281201</v>
      </c>
    </row>
    <row r="613" spans="1:14">
      <c r="A613" s="198" t="s">
        <v>99</v>
      </c>
      <c r="B613" s="195">
        <v>42611692</v>
      </c>
      <c r="C613" s="195">
        <v>39408774</v>
      </c>
      <c r="D613" s="195">
        <v>39468885</v>
      </c>
      <c r="E613" s="195">
        <v>41368318</v>
      </c>
      <c r="F613" s="195">
        <v>41127269</v>
      </c>
      <c r="G613" s="195">
        <v>38357738</v>
      </c>
      <c r="H613" s="195">
        <v>39853024</v>
      </c>
      <c r="I613" s="195">
        <v>46550704</v>
      </c>
      <c r="J613" s="195">
        <v>40778945</v>
      </c>
      <c r="K613" s="195">
        <v>37935778</v>
      </c>
      <c r="L613" s="195">
        <v>37450786</v>
      </c>
      <c r="M613" s="195">
        <v>43481577</v>
      </c>
      <c r="N613" s="195">
        <v>488393490</v>
      </c>
    </row>
    <row r="614" spans="1:14" s="200" customFormat="1">
      <c r="A614" s="199" t="s">
        <v>233</v>
      </c>
      <c r="B614" s="200">
        <v>0.120468052636117</v>
      </c>
      <c r="C614" s="200">
        <v>0.12790559975357499</v>
      </c>
      <c r="D614" s="200">
        <v>0.12830045230307799</v>
      </c>
      <c r="E614" s="200">
        <v>0.124762900106331</v>
      </c>
      <c r="F614" s="200">
        <v>0.125379748586362</v>
      </c>
      <c r="G614" s="200">
        <v>0.130411020880465</v>
      </c>
      <c r="H614" s="200">
        <v>0.128105749604189</v>
      </c>
      <c r="I614" s="200">
        <v>0.118590497273208</v>
      </c>
      <c r="J614" s="200">
        <v>0.126519682048475</v>
      </c>
      <c r="K614" s="200">
        <v>0.13164989402982799</v>
      </c>
      <c r="L614" s="200">
        <v>0.132778413683214</v>
      </c>
      <c r="M614" s="200">
        <v>0.124013655657137</v>
      </c>
      <c r="N614" s="200">
        <v>0.12657380554683101</v>
      </c>
    </row>
    <row r="615" spans="1:14">
      <c r="A615" s="198" t="s">
        <v>234</v>
      </c>
      <c r="B615" s="195">
        <v>42611692</v>
      </c>
      <c r="C615" s="195">
        <v>39408774</v>
      </c>
      <c r="D615" s="195">
        <v>39468885</v>
      </c>
      <c r="E615" s="195">
        <v>41368318</v>
      </c>
      <c r="F615" s="195">
        <v>41127269</v>
      </c>
      <c r="G615" s="195">
        <v>38357738</v>
      </c>
      <c r="H615" s="195">
        <v>39853024</v>
      </c>
      <c r="I615" s="195">
        <v>46550704</v>
      </c>
      <c r="J615" s="195">
        <v>40778945</v>
      </c>
      <c r="K615" s="195">
        <v>37935778</v>
      </c>
      <c r="L615" s="195">
        <v>37450786</v>
      </c>
      <c r="M615" s="195">
        <v>43481577</v>
      </c>
      <c r="N615" s="195">
        <v>488393490</v>
      </c>
    </row>
    <row r="616" spans="1:14" s="200" customFormat="1">
      <c r="A616" s="199" t="s">
        <v>235</v>
      </c>
      <c r="B616" s="200">
        <v>0.120468052636117</v>
      </c>
      <c r="C616" s="200">
        <v>0.12790559975357499</v>
      </c>
      <c r="D616" s="200">
        <v>0.12830045230307799</v>
      </c>
      <c r="E616" s="200">
        <v>0.124762900106331</v>
      </c>
      <c r="F616" s="200">
        <v>0.125379748586362</v>
      </c>
      <c r="G616" s="200">
        <v>0.130411020880465</v>
      </c>
      <c r="H616" s="200">
        <v>0.128105749604189</v>
      </c>
      <c r="I616" s="200">
        <v>0.118590497273208</v>
      </c>
      <c r="J616" s="200">
        <v>0.126519682048475</v>
      </c>
      <c r="K616" s="200">
        <v>0.13164989402982799</v>
      </c>
      <c r="L616" s="200">
        <v>0.132778413683214</v>
      </c>
      <c r="M616" s="200">
        <v>0.124013655657137</v>
      </c>
      <c r="N616" s="200">
        <v>0.12657380554683101</v>
      </c>
    </row>
    <row r="617" spans="1:14">
      <c r="A617" s="198" t="s">
        <v>236</v>
      </c>
      <c r="B617" s="195">
        <v>0</v>
      </c>
      <c r="C617" s="195">
        <v>0</v>
      </c>
      <c r="D617" s="195">
        <v>0</v>
      </c>
      <c r="E617" s="195">
        <v>0</v>
      </c>
      <c r="F617" s="195">
        <v>0</v>
      </c>
      <c r="G617" s="195">
        <v>0</v>
      </c>
      <c r="H617" s="195">
        <v>0</v>
      </c>
      <c r="I617" s="195">
        <v>0</v>
      </c>
      <c r="J617" s="195">
        <v>0</v>
      </c>
      <c r="K617" s="195">
        <v>0</v>
      </c>
      <c r="L617" s="195">
        <v>0</v>
      </c>
      <c r="M617" s="195">
        <v>0</v>
      </c>
      <c r="N617" s="195">
        <v>0</v>
      </c>
    </row>
    <row r="618" spans="1:14">
      <c r="A618" s="198" t="s">
        <v>237</v>
      </c>
      <c r="B618" s="195">
        <v>0</v>
      </c>
      <c r="C618" s="195">
        <v>0</v>
      </c>
      <c r="D618" s="195">
        <v>0</v>
      </c>
      <c r="E618" s="195">
        <v>0</v>
      </c>
      <c r="F618" s="195">
        <v>0</v>
      </c>
      <c r="G618" s="195">
        <v>0</v>
      </c>
      <c r="H618" s="195">
        <v>0</v>
      </c>
      <c r="I618" s="195">
        <v>0</v>
      </c>
      <c r="J618" s="195">
        <v>0</v>
      </c>
      <c r="K618" s="195">
        <v>0</v>
      </c>
      <c r="L618" s="195">
        <v>0</v>
      </c>
      <c r="M618" s="195">
        <v>0</v>
      </c>
      <c r="N618" s="195">
        <v>0</v>
      </c>
    </row>
    <row r="619" spans="1:14">
      <c r="A619" s="198" t="s">
        <v>238</v>
      </c>
      <c r="B619" s="195">
        <v>0</v>
      </c>
      <c r="C619" s="195">
        <v>0</v>
      </c>
      <c r="D619" s="195">
        <v>0</v>
      </c>
      <c r="E619" s="195">
        <v>0</v>
      </c>
      <c r="F619" s="195">
        <v>0</v>
      </c>
      <c r="G619" s="195">
        <v>0</v>
      </c>
      <c r="H619" s="195">
        <v>0</v>
      </c>
      <c r="I619" s="195">
        <v>0</v>
      </c>
      <c r="J619" s="195">
        <v>0</v>
      </c>
      <c r="K619" s="195">
        <v>0</v>
      </c>
      <c r="L619" s="195">
        <v>0</v>
      </c>
      <c r="M619" s="195">
        <v>0</v>
      </c>
      <c r="N619" s="195">
        <v>0</v>
      </c>
    </row>
    <row r="620" spans="1:14">
      <c r="A620" s="198" t="s">
        <v>239</v>
      </c>
      <c r="B620" s="195">
        <v>0</v>
      </c>
      <c r="C620" s="195">
        <v>0</v>
      </c>
      <c r="D620" s="195">
        <v>0</v>
      </c>
      <c r="E620" s="195">
        <v>0</v>
      </c>
      <c r="F620" s="195">
        <v>0</v>
      </c>
      <c r="G620" s="195">
        <v>0</v>
      </c>
      <c r="H620" s="195">
        <v>0</v>
      </c>
      <c r="I620" s="195">
        <v>0</v>
      </c>
      <c r="J620" s="195">
        <v>0</v>
      </c>
      <c r="K620" s="195">
        <v>0</v>
      </c>
      <c r="L620" s="195">
        <v>0</v>
      </c>
      <c r="M620" s="195">
        <v>0</v>
      </c>
      <c r="N620" s="195">
        <v>0</v>
      </c>
    </row>
    <row r="621" spans="1:14">
      <c r="A621" s="198" t="s">
        <v>240</v>
      </c>
      <c r="B621" s="195">
        <v>0</v>
      </c>
      <c r="C621" s="195">
        <v>0</v>
      </c>
      <c r="D621" s="195">
        <v>0</v>
      </c>
      <c r="E621" s="195">
        <v>0</v>
      </c>
      <c r="F621" s="195">
        <v>0</v>
      </c>
      <c r="G621" s="195">
        <v>0</v>
      </c>
      <c r="H621" s="195">
        <v>0</v>
      </c>
      <c r="I621" s="195">
        <v>0</v>
      </c>
      <c r="J621" s="195">
        <v>0</v>
      </c>
      <c r="K621" s="195">
        <v>0</v>
      </c>
      <c r="L621" s="195">
        <v>0</v>
      </c>
      <c r="M621" s="195">
        <v>0</v>
      </c>
      <c r="N621" s="195">
        <v>0</v>
      </c>
    </row>
    <row r="622" spans="1:14">
      <c r="A622" s="198" t="s">
        <v>241</v>
      </c>
      <c r="B622" s="195">
        <v>0</v>
      </c>
      <c r="C622" s="195">
        <v>0</v>
      </c>
      <c r="D622" s="195">
        <v>0</v>
      </c>
      <c r="E622" s="195">
        <v>0</v>
      </c>
      <c r="F622" s="195">
        <v>0</v>
      </c>
      <c r="G622" s="195">
        <v>0</v>
      </c>
      <c r="H622" s="195">
        <v>0</v>
      </c>
      <c r="I622" s="195">
        <v>0</v>
      </c>
      <c r="J622" s="195">
        <v>0</v>
      </c>
      <c r="K622" s="195">
        <v>0</v>
      </c>
      <c r="L622" s="195">
        <v>0</v>
      </c>
      <c r="M622" s="195">
        <v>0</v>
      </c>
      <c r="N622" s="195">
        <v>0</v>
      </c>
    </row>
    <row r="623" spans="1:14">
      <c r="A623" s="198" t="s">
        <v>242</v>
      </c>
      <c r="B623" s="195">
        <v>0</v>
      </c>
      <c r="C623" s="195">
        <v>0</v>
      </c>
      <c r="D623" s="195">
        <v>0</v>
      </c>
      <c r="E623" s="195">
        <v>0</v>
      </c>
      <c r="F623" s="195">
        <v>0</v>
      </c>
      <c r="G623" s="195">
        <v>0</v>
      </c>
      <c r="H623" s="195">
        <v>0</v>
      </c>
      <c r="I623" s="195">
        <v>0</v>
      </c>
      <c r="J623" s="195">
        <v>0</v>
      </c>
      <c r="K623" s="195">
        <v>0</v>
      </c>
      <c r="L623" s="195">
        <v>0</v>
      </c>
      <c r="M623" s="195">
        <v>0</v>
      </c>
      <c r="N623" s="195">
        <v>0</v>
      </c>
    </row>
    <row r="624" spans="1:14">
      <c r="A624" s="198" t="s">
        <v>243</v>
      </c>
      <c r="B624" s="195">
        <v>0</v>
      </c>
      <c r="C624" s="195">
        <v>0</v>
      </c>
      <c r="D624" s="195">
        <v>0</v>
      </c>
      <c r="E624" s="195">
        <v>0</v>
      </c>
      <c r="F624" s="195">
        <v>0</v>
      </c>
      <c r="G624" s="195">
        <v>0</v>
      </c>
      <c r="H624" s="195">
        <v>0</v>
      </c>
      <c r="I624" s="195">
        <v>0</v>
      </c>
      <c r="J624" s="195">
        <v>0</v>
      </c>
      <c r="K624" s="195">
        <v>0</v>
      </c>
      <c r="L624" s="195">
        <v>0</v>
      </c>
      <c r="M624" s="195">
        <v>0</v>
      </c>
      <c r="N624" s="195">
        <v>0</v>
      </c>
    </row>
    <row r="625" spans="1:14">
      <c r="A625" s="198" t="s">
        <v>244</v>
      </c>
      <c r="B625" s="195">
        <v>0</v>
      </c>
      <c r="C625" s="195">
        <v>0</v>
      </c>
      <c r="D625" s="195">
        <v>0</v>
      </c>
      <c r="E625" s="195">
        <v>0</v>
      </c>
      <c r="F625" s="195">
        <v>0</v>
      </c>
      <c r="G625" s="195">
        <v>0</v>
      </c>
      <c r="H625" s="195">
        <v>0</v>
      </c>
      <c r="I625" s="195">
        <v>0</v>
      </c>
      <c r="J625" s="195">
        <v>0</v>
      </c>
      <c r="K625" s="195">
        <v>0</v>
      </c>
      <c r="L625" s="195">
        <v>0</v>
      </c>
      <c r="M625" s="195">
        <v>0</v>
      </c>
      <c r="N625" s="195">
        <v>0</v>
      </c>
    </row>
    <row r="626" spans="1:14">
      <c r="A626" s="198" t="s">
        <v>245</v>
      </c>
      <c r="B626" s="195">
        <v>0</v>
      </c>
      <c r="C626" s="195">
        <v>0</v>
      </c>
      <c r="D626" s="195">
        <v>0</v>
      </c>
      <c r="E626" s="195">
        <v>0</v>
      </c>
      <c r="F626" s="195">
        <v>0</v>
      </c>
      <c r="G626" s="195">
        <v>0</v>
      </c>
      <c r="H626" s="195">
        <v>0</v>
      </c>
      <c r="I626" s="195">
        <v>0</v>
      </c>
      <c r="J626" s="195">
        <v>0</v>
      </c>
      <c r="K626" s="195">
        <v>0</v>
      </c>
      <c r="L626" s="195">
        <v>0</v>
      </c>
      <c r="M626" s="195">
        <v>0</v>
      </c>
      <c r="N626" s="195">
        <v>0</v>
      </c>
    </row>
    <row r="627" spans="1:14">
      <c r="A627" s="198" t="s">
        <v>246</v>
      </c>
      <c r="B627" s="195">
        <v>0</v>
      </c>
      <c r="C627" s="195">
        <v>0</v>
      </c>
      <c r="D627" s="195">
        <v>0</v>
      </c>
      <c r="E627" s="195">
        <v>0</v>
      </c>
      <c r="F627" s="195">
        <v>0</v>
      </c>
      <c r="G627" s="195">
        <v>0</v>
      </c>
      <c r="H627" s="195">
        <v>0</v>
      </c>
      <c r="I627" s="195">
        <v>0</v>
      </c>
      <c r="J627" s="195">
        <v>0</v>
      </c>
      <c r="K627" s="195">
        <v>0</v>
      </c>
      <c r="L627" s="195">
        <v>0</v>
      </c>
      <c r="M627" s="195">
        <v>0</v>
      </c>
      <c r="N627" s="195">
        <v>0</v>
      </c>
    </row>
    <row r="628" spans="1:14">
      <c r="A628" s="198" t="s">
        <v>247</v>
      </c>
      <c r="B628" s="195">
        <v>0</v>
      </c>
      <c r="C628" s="195">
        <v>0</v>
      </c>
      <c r="D628" s="195">
        <v>0</v>
      </c>
      <c r="E628" s="195">
        <v>0</v>
      </c>
      <c r="F628" s="195">
        <v>0</v>
      </c>
      <c r="G628" s="195">
        <v>0</v>
      </c>
      <c r="H628" s="195">
        <v>0</v>
      </c>
      <c r="I628" s="195">
        <v>0</v>
      </c>
      <c r="J628" s="195">
        <v>0</v>
      </c>
      <c r="K628" s="195">
        <v>0</v>
      </c>
      <c r="L628" s="195">
        <v>0</v>
      </c>
      <c r="M628" s="195">
        <v>0</v>
      </c>
      <c r="N628" s="195">
        <v>0</v>
      </c>
    </row>
    <row r="629" spans="1:14">
      <c r="A629" s="198" t="s">
        <v>248</v>
      </c>
      <c r="B629" s="195">
        <v>0</v>
      </c>
      <c r="C629" s="195">
        <v>0</v>
      </c>
      <c r="D629" s="195">
        <v>0</v>
      </c>
      <c r="E629" s="195">
        <v>0</v>
      </c>
      <c r="F629" s="195">
        <v>0</v>
      </c>
      <c r="G629" s="195">
        <v>0</v>
      </c>
      <c r="H629" s="195">
        <v>0</v>
      </c>
      <c r="I629" s="195">
        <v>0</v>
      </c>
      <c r="J629" s="195">
        <v>0</v>
      </c>
      <c r="K629" s="195">
        <v>0</v>
      </c>
      <c r="L629" s="195">
        <v>0</v>
      </c>
      <c r="M629" s="195">
        <v>0</v>
      </c>
      <c r="N629" s="195">
        <v>0</v>
      </c>
    </row>
    <row r="630" spans="1:14">
      <c r="A630" s="198" t="s">
        <v>249</v>
      </c>
      <c r="B630" s="195">
        <v>0</v>
      </c>
      <c r="C630" s="195">
        <v>0</v>
      </c>
      <c r="D630" s="195">
        <v>0</v>
      </c>
      <c r="E630" s="195">
        <v>0</v>
      </c>
      <c r="F630" s="195">
        <v>0</v>
      </c>
      <c r="G630" s="195">
        <v>0</v>
      </c>
      <c r="H630" s="195">
        <v>0</v>
      </c>
      <c r="I630" s="195">
        <v>0</v>
      </c>
      <c r="J630" s="195">
        <v>0</v>
      </c>
      <c r="K630" s="195">
        <v>0</v>
      </c>
      <c r="L630" s="195">
        <v>0</v>
      </c>
      <c r="M630" s="195">
        <v>0</v>
      </c>
      <c r="N630" s="195">
        <v>0</v>
      </c>
    </row>
    <row r="631" spans="1:14">
      <c r="A631" s="198" t="s">
        <v>250</v>
      </c>
      <c r="B631" s="195">
        <v>0</v>
      </c>
      <c r="C631" s="195">
        <v>0</v>
      </c>
      <c r="D631" s="195">
        <v>0</v>
      </c>
      <c r="E631" s="195">
        <v>0</v>
      </c>
      <c r="F631" s="195">
        <v>0</v>
      </c>
      <c r="G631" s="195">
        <v>0</v>
      </c>
      <c r="H631" s="195">
        <v>0</v>
      </c>
      <c r="I631" s="195">
        <v>0</v>
      </c>
      <c r="J631" s="195">
        <v>0</v>
      </c>
      <c r="K631" s="195">
        <v>0</v>
      </c>
      <c r="L631" s="195">
        <v>0</v>
      </c>
      <c r="M631" s="195">
        <v>0</v>
      </c>
      <c r="N631" s="195">
        <v>0</v>
      </c>
    </row>
    <row r="632" spans="1:14">
      <c r="A632" s="198" t="s">
        <v>251</v>
      </c>
      <c r="B632" s="195">
        <v>0</v>
      </c>
      <c r="C632" s="195">
        <v>0</v>
      </c>
      <c r="D632" s="195">
        <v>0</v>
      </c>
      <c r="E632" s="195">
        <v>0</v>
      </c>
      <c r="F632" s="195">
        <v>0</v>
      </c>
      <c r="G632" s="195">
        <v>0</v>
      </c>
      <c r="H632" s="195">
        <v>0</v>
      </c>
      <c r="I632" s="195">
        <v>0</v>
      </c>
      <c r="J632" s="195">
        <v>0</v>
      </c>
      <c r="K632" s="195">
        <v>0</v>
      </c>
      <c r="L632" s="195">
        <v>0</v>
      </c>
      <c r="M632" s="195">
        <v>0</v>
      </c>
      <c r="N632" s="195">
        <v>0</v>
      </c>
    </row>
    <row r="633" spans="1:14" s="200" customFormat="1">
      <c r="A633" s="199" t="s">
        <v>252</v>
      </c>
      <c r="B633" s="200">
        <v>0</v>
      </c>
      <c r="C633" s="200">
        <v>0</v>
      </c>
      <c r="D633" s="200">
        <v>0</v>
      </c>
      <c r="E633" s="200">
        <v>0</v>
      </c>
      <c r="F633" s="200">
        <v>0</v>
      </c>
      <c r="G633" s="200">
        <v>0</v>
      </c>
      <c r="H633" s="200">
        <v>0</v>
      </c>
      <c r="I633" s="200">
        <v>0</v>
      </c>
      <c r="J633" s="200">
        <v>0</v>
      </c>
      <c r="K633" s="200">
        <v>0</v>
      </c>
      <c r="L633" s="200">
        <v>0</v>
      </c>
      <c r="M633" s="200">
        <v>0</v>
      </c>
      <c r="N633" s="200">
        <v>0</v>
      </c>
    </row>
    <row r="634" spans="1:14">
      <c r="A634" s="198" t="s">
        <v>253</v>
      </c>
      <c r="B634" s="195">
        <v>0</v>
      </c>
      <c r="C634" s="195">
        <v>0</v>
      </c>
      <c r="D634" s="195">
        <v>0</v>
      </c>
      <c r="E634" s="195">
        <v>0</v>
      </c>
      <c r="F634" s="195">
        <v>0</v>
      </c>
      <c r="G634" s="195">
        <v>0</v>
      </c>
      <c r="H634" s="195">
        <v>0</v>
      </c>
      <c r="I634" s="195">
        <v>0</v>
      </c>
      <c r="J634" s="195">
        <v>0</v>
      </c>
      <c r="K634" s="195">
        <v>0</v>
      </c>
      <c r="L634" s="195">
        <v>0</v>
      </c>
      <c r="M634" s="195">
        <v>0</v>
      </c>
      <c r="N634" s="195">
        <v>0</v>
      </c>
    </row>
    <row r="635" spans="1:14">
      <c r="A635" s="198" t="s">
        <v>254</v>
      </c>
    </row>
    <row r="636" spans="1:14" s="200" customFormat="1">
      <c r="A636" s="201" t="s">
        <v>255</v>
      </c>
      <c r="B636" s="200">
        <v>0</v>
      </c>
      <c r="C636" s="200">
        <v>0</v>
      </c>
      <c r="D636" s="200">
        <v>0</v>
      </c>
      <c r="E636" s="200">
        <v>0</v>
      </c>
      <c r="F636" s="200">
        <v>0</v>
      </c>
      <c r="G636" s="200">
        <v>0</v>
      </c>
      <c r="H636" s="200">
        <v>0</v>
      </c>
      <c r="I636" s="200">
        <v>0</v>
      </c>
      <c r="J636" s="200">
        <v>0</v>
      </c>
      <c r="K636" s="200">
        <v>0</v>
      </c>
      <c r="L636" s="200">
        <v>0</v>
      </c>
      <c r="M636" s="200">
        <v>0</v>
      </c>
      <c r="N636" s="200">
        <v>0</v>
      </c>
    </row>
    <row r="637" spans="1:14">
      <c r="A637" s="202" t="s">
        <v>256</v>
      </c>
      <c r="B637" s="195">
        <v>0</v>
      </c>
      <c r="C637" s="195">
        <v>0</v>
      </c>
      <c r="D637" s="195">
        <v>0</v>
      </c>
      <c r="E637" s="195">
        <v>0</v>
      </c>
      <c r="F637" s="195">
        <v>0</v>
      </c>
      <c r="G637" s="195">
        <v>0</v>
      </c>
      <c r="H637" s="195">
        <v>0</v>
      </c>
      <c r="I637" s="195">
        <v>0</v>
      </c>
      <c r="J637" s="195">
        <v>0</v>
      </c>
      <c r="K637" s="195">
        <v>0</v>
      </c>
      <c r="L637" s="195">
        <v>0</v>
      </c>
      <c r="M637" s="195">
        <v>0</v>
      </c>
      <c r="N637" s="195">
        <v>0</v>
      </c>
    </row>
    <row r="638" spans="1:14" s="200" customFormat="1">
      <c r="A638" s="201" t="s">
        <v>257</v>
      </c>
      <c r="B638" s="200">
        <v>0</v>
      </c>
      <c r="C638" s="200">
        <v>0</v>
      </c>
      <c r="D638" s="200">
        <v>0</v>
      </c>
      <c r="E638" s="200">
        <v>0</v>
      </c>
      <c r="F638" s="200">
        <v>0</v>
      </c>
      <c r="G638" s="200">
        <v>0</v>
      </c>
      <c r="H638" s="200">
        <v>0</v>
      </c>
      <c r="I638" s="200">
        <v>0</v>
      </c>
      <c r="J638" s="200">
        <v>0</v>
      </c>
      <c r="K638" s="200">
        <v>0</v>
      </c>
      <c r="L638" s="200">
        <v>0</v>
      </c>
      <c r="M638" s="200">
        <v>0</v>
      </c>
      <c r="N638" s="200">
        <v>0</v>
      </c>
    </row>
    <row r="639" spans="1:14">
      <c r="A639" s="202" t="s">
        <v>258</v>
      </c>
      <c r="B639" s="195">
        <v>0</v>
      </c>
      <c r="C639" s="195">
        <v>0</v>
      </c>
      <c r="D639" s="195">
        <v>0</v>
      </c>
      <c r="E639" s="195">
        <v>0</v>
      </c>
      <c r="F639" s="195">
        <v>0</v>
      </c>
      <c r="G639" s="195">
        <v>0</v>
      </c>
      <c r="H639" s="195">
        <v>0</v>
      </c>
      <c r="I639" s="195">
        <v>0</v>
      </c>
      <c r="J639" s="195">
        <v>0</v>
      </c>
      <c r="K639" s="195">
        <v>0</v>
      </c>
      <c r="L639" s="195">
        <v>0</v>
      </c>
      <c r="M639" s="195">
        <v>0</v>
      </c>
      <c r="N639" s="195">
        <v>0</v>
      </c>
    </row>
    <row r="640" spans="1:14">
      <c r="A640" s="198" t="s">
        <v>259</v>
      </c>
    </row>
    <row r="641" spans="1:14" s="200" customFormat="1">
      <c r="A641" s="199" t="s">
        <v>260</v>
      </c>
      <c r="B641" s="200">
        <v>0.120468052636117</v>
      </c>
      <c r="C641" s="200">
        <v>0.12790559975357499</v>
      </c>
      <c r="D641" s="200">
        <v>0.12830045230307799</v>
      </c>
      <c r="E641" s="200">
        <v>0.124762900106331</v>
      </c>
      <c r="F641" s="200">
        <v>0.125379748586362</v>
      </c>
      <c r="G641" s="200">
        <v>0.130411020880465</v>
      </c>
      <c r="H641" s="200">
        <v>0.128105749604189</v>
      </c>
      <c r="I641" s="200">
        <v>0.118590497273208</v>
      </c>
      <c r="J641" s="200">
        <v>0.126519682048475</v>
      </c>
      <c r="K641" s="200">
        <v>0.13164989402982799</v>
      </c>
      <c r="L641" s="200">
        <v>0.132778413683214</v>
      </c>
      <c r="M641" s="200">
        <v>0.124013655657137</v>
      </c>
      <c r="N641" s="200">
        <v>0.12657380554683101</v>
      </c>
    </row>
    <row r="642" spans="1:14" s="266" customFormat="1">
      <c r="A642" s="265" t="s">
        <v>261</v>
      </c>
      <c r="B642" s="266">
        <v>42611692</v>
      </c>
      <c r="C642" s="266">
        <v>39408774</v>
      </c>
      <c r="D642" s="266">
        <v>39468885</v>
      </c>
      <c r="E642" s="266">
        <v>41368318</v>
      </c>
      <c r="F642" s="266">
        <v>41127269</v>
      </c>
      <c r="G642" s="266">
        <v>38357738</v>
      </c>
      <c r="H642" s="266">
        <v>39853024</v>
      </c>
      <c r="I642" s="266">
        <v>46550704</v>
      </c>
      <c r="J642" s="266">
        <v>40778945</v>
      </c>
      <c r="K642" s="266">
        <v>37935778</v>
      </c>
      <c r="L642" s="266">
        <v>37450786</v>
      </c>
      <c r="M642" s="266">
        <v>43481577</v>
      </c>
      <c r="N642" s="266">
        <v>488393490</v>
      </c>
    </row>
    <row r="643" spans="1:14">
      <c r="A643" s="198" t="s">
        <v>262</v>
      </c>
    </row>
    <row r="644" spans="1:14" s="200" customFormat="1">
      <c r="A644" s="199" t="s">
        <v>263</v>
      </c>
      <c r="B644" s="200">
        <v>2.5000000000000001E-2</v>
      </c>
      <c r="C644" s="200">
        <v>2.5000000000000001E-2</v>
      </c>
      <c r="D644" s="200">
        <v>2.5000000000000001E-2</v>
      </c>
      <c r="E644" s="200">
        <v>2.5000000000000001E-2</v>
      </c>
      <c r="F644" s="200">
        <v>2.5000000000000001E-2</v>
      </c>
      <c r="G644" s="200">
        <v>2.5000000000000001E-2</v>
      </c>
      <c r="H644" s="200">
        <v>2.5000000000000001E-2</v>
      </c>
      <c r="I644" s="200">
        <v>2.5000000000000001E-2</v>
      </c>
      <c r="J644" s="200">
        <v>2.5000000000000001E-2</v>
      </c>
      <c r="K644" s="200">
        <v>2.5000000000000001E-2</v>
      </c>
      <c r="L644" s="200">
        <v>2.5000000000000001E-2</v>
      </c>
      <c r="M644" s="200">
        <v>2.5000000000000001E-2</v>
      </c>
      <c r="N644" s="200">
        <v>0.3</v>
      </c>
    </row>
    <row r="645" spans="1:14" s="204" customFormat="1">
      <c r="A645" s="203" t="s">
        <v>264</v>
      </c>
      <c r="B645" s="204">
        <v>7.2000000000000005E-4</v>
      </c>
      <c r="C645" s="204">
        <v>7.2000000000000005E-4</v>
      </c>
      <c r="D645" s="204">
        <v>7.2000000000000005E-4</v>
      </c>
      <c r="E645" s="204">
        <v>7.2000000000000005E-4</v>
      </c>
      <c r="F645" s="204">
        <v>7.2000000000000005E-4</v>
      </c>
      <c r="G645" s="204">
        <v>7.2000000000000005E-4</v>
      </c>
      <c r="H645" s="204">
        <v>7.2000000000000005E-4</v>
      </c>
      <c r="I645" s="204">
        <v>7.2000000000000005E-4</v>
      </c>
      <c r="J645" s="204">
        <v>7.2000000000000005E-4</v>
      </c>
      <c r="K645" s="204">
        <v>7.2000000000000005E-4</v>
      </c>
      <c r="L645" s="204">
        <v>7.2000000000000005E-4</v>
      </c>
      <c r="M645" s="204">
        <v>7.2000000000000005E-4</v>
      </c>
      <c r="N645" s="204">
        <v>8.6400000000000001E-3</v>
      </c>
    </row>
    <row r="646" spans="1:14">
      <c r="A646" s="198" t="s">
        <v>265</v>
      </c>
    </row>
    <row r="647" spans="1:14">
      <c r="A647" s="198" t="s">
        <v>266</v>
      </c>
    </row>
    <row r="648" spans="1:14">
      <c r="A648" s="198" t="s">
        <v>267</v>
      </c>
    </row>
    <row r="649" spans="1:14" s="206" customFormat="1">
      <c r="A649" s="205" t="s">
        <v>268</v>
      </c>
      <c r="B649" s="206">
        <v>0.120468052636117</v>
      </c>
      <c r="C649" s="206">
        <v>0.12790559975357499</v>
      </c>
      <c r="D649" s="206">
        <v>0.12830045230307799</v>
      </c>
      <c r="E649" s="206">
        <v>0.124762900106331</v>
      </c>
      <c r="F649" s="206">
        <v>0.125379748586362</v>
      </c>
      <c r="G649" s="206">
        <v>0.130411020880465</v>
      </c>
      <c r="H649" s="206">
        <v>0.128105749604189</v>
      </c>
      <c r="I649" s="206">
        <v>0.118590497273208</v>
      </c>
      <c r="J649" s="206">
        <v>0.126519682048475</v>
      </c>
      <c r="K649" s="206">
        <v>0.13164989402982799</v>
      </c>
      <c r="L649" s="206">
        <v>0.132778413683214</v>
      </c>
      <c r="M649" s="206">
        <v>0.124013655657137</v>
      </c>
      <c r="N649" s="206">
        <v>0.12657380554683101</v>
      </c>
    </row>
    <row r="650" spans="1:14" s="206" customFormat="1">
      <c r="A650" s="205" t="s">
        <v>269</v>
      </c>
      <c r="B650" s="206">
        <v>0</v>
      </c>
      <c r="C650" s="206">
        <v>0</v>
      </c>
      <c r="D650" s="206">
        <v>0</v>
      </c>
      <c r="E650" s="206">
        <v>0</v>
      </c>
      <c r="F650" s="206">
        <v>0</v>
      </c>
      <c r="G650" s="206">
        <v>0</v>
      </c>
      <c r="H650" s="206">
        <v>0</v>
      </c>
      <c r="I650" s="206">
        <v>0</v>
      </c>
      <c r="J650" s="206">
        <v>0</v>
      </c>
      <c r="K650" s="206">
        <v>0</v>
      </c>
      <c r="L650" s="206">
        <v>0</v>
      </c>
      <c r="M650" s="206">
        <v>0</v>
      </c>
      <c r="N650" s="206">
        <v>0</v>
      </c>
    </row>
    <row r="651" spans="1:14" s="206" customFormat="1">
      <c r="A651" s="207" t="s">
        <v>270</v>
      </c>
      <c r="B651" s="206">
        <v>0</v>
      </c>
      <c r="C651" s="206">
        <v>0</v>
      </c>
      <c r="D651" s="206">
        <v>0</v>
      </c>
      <c r="E651" s="206">
        <v>0</v>
      </c>
      <c r="F651" s="206">
        <v>0</v>
      </c>
      <c r="G651" s="206">
        <v>0</v>
      </c>
      <c r="H651" s="206">
        <v>0</v>
      </c>
      <c r="I651" s="206">
        <v>0</v>
      </c>
      <c r="J651" s="206">
        <v>0</v>
      </c>
      <c r="K651" s="206">
        <v>0</v>
      </c>
      <c r="L651" s="206">
        <v>0</v>
      </c>
      <c r="M651" s="206">
        <v>0</v>
      </c>
      <c r="N651" s="206">
        <v>0</v>
      </c>
    </row>
    <row r="652" spans="1:14" s="206" customFormat="1">
      <c r="A652" s="205" t="s">
        <v>271</v>
      </c>
      <c r="B652" s="206">
        <v>2.66044917484255E-2</v>
      </c>
      <c r="C652" s="206">
        <v>2.66044917484255E-2</v>
      </c>
      <c r="D652" s="206">
        <v>2.66044917484255E-2</v>
      </c>
      <c r="E652" s="206">
        <v>2.66044917484255E-2</v>
      </c>
      <c r="F652" s="206">
        <v>2.66044917484255E-2</v>
      </c>
      <c r="G652" s="206">
        <v>2.66044917484255E-2</v>
      </c>
      <c r="H652" s="206">
        <v>2.66044917484255E-2</v>
      </c>
      <c r="I652" s="206">
        <v>2.66044917484255E-2</v>
      </c>
      <c r="J652" s="206">
        <v>2.66044917484255E-2</v>
      </c>
      <c r="K652" s="206">
        <v>2.66044917484255E-2</v>
      </c>
      <c r="L652" s="206">
        <v>2.66044917484255E-2</v>
      </c>
      <c r="M652" s="206">
        <v>2.66044917484255E-2</v>
      </c>
      <c r="N652" s="206">
        <v>2.66044917484255E-2</v>
      </c>
    </row>
    <row r="653" spans="1:14" s="206" customFormat="1">
      <c r="A653" s="205" t="s">
        <v>272</v>
      </c>
      <c r="B653" s="206">
        <v>1.67452184216761E-3</v>
      </c>
      <c r="C653" s="206">
        <v>1.67452184216761E-3</v>
      </c>
      <c r="D653" s="206">
        <v>1.67452184216761E-3</v>
      </c>
      <c r="E653" s="206">
        <v>1.67452184216761E-3</v>
      </c>
      <c r="F653" s="206">
        <v>1.67452184216761E-3</v>
      </c>
      <c r="G653" s="206">
        <v>1.67452184216761E-3</v>
      </c>
      <c r="H653" s="206">
        <v>1.67452184216761E-3</v>
      </c>
      <c r="I653" s="206">
        <v>1.67452184216761E-3</v>
      </c>
      <c r="J653" s="206">
        <v>1.67452184216761E-3</v>
      </c>
      <c r="K653" s="206">
        <v>1.67452184216761E-3</v>
      </c>
      <c r="L653" s="206">
        <v>1.67452184216761E-3</v>
      </c>
      <c r="M653" s="206">
        <v>1.67452184216761E-3</v>
      </c>
      <c r="N653" s="206">
        <v>1.67452184216761E-3</v>
      </c>
    </row>
    <row r="654" spans="1:14" s="206" customFormat="1">
      <c r="A654" s="205" t="s">
        <v>273</v>
      </c>
      <c r="B654" s="206">
        <v>1.9273494176261299E-3</v>
      </c>
      <c r="C654" s="206">
        <v>1.9273494176261299E-3</v>
      </c>
      <c r="D654" s="206">
        <v>1.9273494176261299E-3</v>
      </c>
      <c r="E654" s="206">
        <v>1.9273494176261299E-3</v>
      </c>
      <c r="F654" s="206">
        <v>1.9273494176261299E-3</v>
      </c>
      <c r="G654" s="206">
        <v>1.9273494176261299E-3</v>
      </c>
      <c r="H654" s="206">
        <v>1.9273494176261299E-3</v>
      </c>
      <c r="I654" s="206">
        <v>1.9273494176261299E-3</v>
      </c>
      <c r="J654" s="206">
        <v>1.9273494176261299E-3</v>
      </c>
      <c r="K654" s="206">
        <v>1.9273494176261299E-3</v>
      </c>
      <c r="L654" s="206">
        <v>1.9273494176261299E-3</v>
      </c>
      <c r="M654" s="206">
        <v>1.9273494176261299E-3</v>
      </c>
      <c r="N654" s="206">
        <v>1.9273494176261299E-3</v>
      </c>
    </row>
    <row r="655" spans="1:14" s="206" customFormat="1">
      <c r="A655" s="205" t="s">
        <v>274</v>
      </c>
      <c r="B655" s="206">
        <v>2.94896595452065E-3</v>
      </c>
      <c r="C655" s="206">
        <v>2.94896595452065E-3</v>
      </c>
      <c r="D655" s="206">
        <v>2.94896595452065E-3</v>
      </c>
      <c r="E655" s="206">
        <v>2.94896595452065E-3</v>
      </c>
      <c r="F655" s="206">
        <v>2.94896595452065E-3</v>
      </c>
      <c r="G655" s="206">
        <v>2.94896595452065E-3</v>
      </c>
      <c r="H655" s="206">
        <v>2.94896595452065E-3</v>
      </c>
      <c r="I655" s="206">
        <v>2.94896595452065E-3</v>
      </c>
      <c r="J655" s="206">
        <v>2.94896595452065E-3</v>
      </c>
      <c r="K655" s="206">
        <v>2.94896595452065E-3</v>
      </c>
      <c r="L655" s="206">
        <v>2.94896595452065E-3</v>
      </c>
      <c r="M655" s="206">
        <v>2.94896595452065E-3</v>
      </c>
      <c r="N655" s="206">
        <v>2.94896595452065E-3</v>
      </c>
    </row>
    <row r="656" spans="1:14" s="206" customFormat="1">
      <c r="A656" s="205" t="s">
        <v>275</v>
      </c>
      <c r="B656" s="206">
        <v>0</v>
      </c>
      <c r="C656" s="206">
        <v>0</v>
      </c>
      <c r="D656" s="206">
        <v>0</v>
      </c>
      <c r="E656" s="206">
        <v>0</v>
      </c>
      <c r="F656" s="206">
        <v>0</v>
      </c>
      <c r="G656" s="206">
        <v>0</v>
      </c>
      <c r="H656" s="206">
        <v>0</v>
      </c>
      <c r="I656" s="206">
        <v>0</v>
      </c>
      <c r="J656" s="206">
        <v>0</v>
      </c>
      <c r="K656" s="206">
        <v>0</v>
      </c>
      <c r="L656" s="206">
        <v>0</v>
      </c>
      <c r="M656" s="206">
        <v>0</v>
      </c>
      <c r="N656" s="206">
        <v>0</v>
      </c>
    </row>
    <row r="657" spans="1:14" s="206" customFormat="1">
      <c r="A657" s="205" t="s">
        <v>276</v>
      </c>
      <c r="B657" s="206">
        <v>0</v>
      </c>
      <c r="C657" s="206">
        <v>0</v>
      </c>
      <c r="D657" s="206">
        <v>0</v>
      </c>
      <c r="E657" s="206">
        <v>0</v>
      </c>
      <c r="F657" s="206">
        <v>0</v>
      </c>
      <c r="G657" s="206">
        <v>0</v>
      </c>
      <c r="H657" s="206">
        <v>0</v>
      </c>
      <c r="I657" s="206">
        <v>0</v>
      </c>
      <c r="J657" s="206">
        <v>0</v>
      </c>
      <c r="K657" s="206">
        <v>0</v>
      </c>
      <c r="L657" s="206">
        <v>0</v>
      </c>
      <c r="M657" s="206">
        <v>0</v>
      </c>
      <c r="N657" s="206">
        <v>0</v>
      </c>
    </row>
    <row r="658" spans="1:14" s="206" customFormat="1">
      <c r="A658" s="205" t="s">
        <v>277</v>
      </c>
      <c r="B658" s="206">
        <v>1.08390209967711E-3</v>
      </c>
      <c r="C658" s="206">
        <v>1.08390209967711E-3</v>
      </c>
      <c r="D658" s="206">
        <v>1.08390209967711E-3</v>
      </c>
      <c r="E658" s="206">
        <v>1.08390209967711E-3</v>
      </c>
      <c r="F658" s="206">
        <v>1.08390209967711E-3</v>
      </c>
      <c r="G658" s="206">
        <v>1.08390209967711E-3</v>
      </c>
      <c r="H658" s="206">
        <v>1.08390209967711E-3</v>
      </c>
      <c r="I658" s="206">
        <v>1.08390209967711E-3</v>
      </c>
      <c r="J658" s="206">
        <v>1.08390209967711E-3</v>
      </c>
      <c r="K658" s="206">
        <v>1.08390209967711E-3</v>
      </c>
      <c r="L658" s="206">
        <v>1.08390209967711E-3</v>
      </c>
      <c r="M658" s="206">
        <v>1.08390209967711E-3</v>
      </c>
      <c r="N658" s="206">
        <v>1.08390209967711E-3</v>
      </c>
    </row>
    <row r="659" spans="1:14" s="206" customFormat="1">
      <c r="A659" s="205" t="s">
        <v>278</v>
      </c>
      <c r="B659" s="206">
        <v>4.6843225565500003E-2</v>
      </c>
      <c r="C659" s="206">
        <v>4.6485276825603897E-2</v>
      </c>
      <c r="D659" s="206">
        <v>4.5862302073858302E-2</v>
      </c>
      <c r="E659" s="206">
        <v>4.62739169662785E-2</v>
      </c>
      <c r="F659" s="206">
        <v>4.6392175386184002E-2</v>
      </c>
      <c r="G659" s="206">
        <v>4.6236304838288902E-2</v>
      </c>
      <c r="H659" s="206">
        <v>4.4811833424068102E-2</v>
      </c>
      <c r="I659" s="206">
        <v>4.4921846122383299E-2</v>
      </c>
      <c r="J659" s="206">
        <v>4.4964916759221797E-2</v>
      </c>
      <c r="K659" s="206">
        <v>4.77533978997269E-2</v>
      </c>
      <c r="L659" s="206">
        <v>4.7474560261931503E-2</v>
      </c>
      <c r="M659" s="206">
        <v>4.7283905060525801E-2</v>
      </c>
      <c r="N659" s="206">
        <v>4.6275305098630898E-2</v>
      </c>
    </row>
    <row r="660" spans="1:14" s="206" customFormat="1">
      <c r="A660" s="205" t="s">
        <v>279</v>
      </c>
      <c r="B660" s="206">
        <v>2.5000000000000001E-2</v>
      </c>
      <c r="C660" s="206">
        <v>2.5000000000000001E-2</v>
      </c>
      <c r="D660" s="206">
        <v>2.5000000000000001E-2</v>
      </c>
      <c r="E660" s="206">
        <v>2.5000000000000001E-2</v>
      </c>
      <c r="F660" s="206">
        <v>2.5000000000000001E-2</v>
      </c>
      <c r="G660" s="206">
        <v>2.5000000000000001E-2</v>
      </c>
      <c r="H660" s="206">
        <v>2.5000000000000001E-2</v>
      </c>
      <c r="I660" s="206">
        <v>2.5000000000000001E-2</v>
      </c>
      <c r="J660" s="206">
        <v>2.5000000000000001E-2</v>
      </c>
      <c r="K660" s="206">
        <v>2.5000000000000001E-2</v>
      </c>
      <c r="L660" s="206">
        <v>2.5000000000000001E-2</v>
      </c>
      <c r="M660" s="206">
        <v>2.5000000000000001E-2</v>
      </c>
      <c r="N660" s="206">
        <v>2.4999999999999901E-2</v>
      </c>
    </row>
    <row r="661" spans="1:14" s="206" customFormat="1">
      <c r="A661" s="205" t="s">
        <v>280</v>
      </c>
      <c r="B661" s="206">
        <v>0</v>
      </c>
      <c r="C661" s="206">
        <v>0</v>
      </c>
      <c r="D661" s="206">
        <v>0</v>
      </c>
      <c r="E661" s="206">
        <v>0</v>
      </c>
      <c r="F661" s="206">
        <v>0</v>
      </c>
      <c r="G661" s="206">
        <v>0</v>
      </c>
      <c r="H661" s="206">
        <v>0</v>
      </c>
      <c r="I661" s="206">
        <v>0</v>
      </c>
      <c r="J661" s="206">
        <v>0</v>
      </c>
      <c r="K661" s="206">
        <v>0</v>
      </c>
      <c r="L661" s="206">
        <v>0</v>
      </c>
      <c r="M661" s="206">
        <v>0</v>
      </c>
      <c r="N661" s="206">
        <v>0</v>
      </c>
    </row>
    <row r="662" spans="1:14">
      <c r="A662" s="198" t="s">
        <v>281</v>
      </c>
    </row>
    <row r="663" spans="1:14">
      <c r="A663" s="198" t="s">
        <v>282</v>
      </c>
    </row>
    <row r="664" spans="1:14">
      <c r="A664" s="198" t="s">
        <v>283</v>
      </c>
      <c r="B664" s="195">
        <v>5133347.5547700301</v>
      </c>
      <c r="C664" s="195">
        <v>5040602.8740231199</v>
      </c>
      <c r="D664" s="195">
        <v>5063875.7973981705</v>
      </c>
      <c r="E664" s="195">
        <v>5161231.3262009602</v>
      </c>
      <c r="F664" s="195">
        <v>5156526.6472636899</v>
      </c>
      <c r="G664" s="195">
        <v>5002271.77124542</v>
      </c>
      <c r="H664" s="195">
        <v>5105401.5135137402</v>
      </c>
      <c r="I664" s="195">
        <v>5520471.1357779102</v>
      </c>
      <c r="J664" s="195">
        <v>5159339.1556722699</v>
      </c>
      <c r="K664" s="195">
        <v>4994241.1536390902</v>
      </c>
      <c r="L664" s="195">
        <v>4972655.9562695203</v>
      </c>
      <c r="M664" s="195">
        <v>5392309.3175073098</v>
      </c>
      <c r="N664" s="195">
        <v>61702274.203281201</v>
      </c>
    </row>
    <row r="665" spans="1:14">
      <c r="A665" s="198" t="s">
        <v>284</v>
      </c>
      <c r="B665" s="195">
        <v>0</v>
      </c>
      <c r="C665" s="195">
        <v>0</v>
      </c>
      <c r="D665" s="195">
        <v>0</v>
      </c>
      <c r="E665" s="195">
        <v>0</v>
      </c>
      <c r="F665" s="195">
        <v>0</v>
      </c>
      <c r="G665" s="195">
        <v>0</v>
      </c>
      <c r="H665" s="195">
        <v>0</v>
      </c>
      <c r="I665" s="195">
        <v>0</v>
      </c>
      <c r="J665" s="195">
        <v>0</v>
      </c>
      <c r="K665" s="195">
        <v>0</v>
      </c>
      <c r="L665" s="195">
        <v>0</v>
      </c>
      <c r="M665" s="195">
        <v>0</v>
      </c>
      <c r="N665" s="195">
        <v>0</v>
      </c>
    </row>
    <row r="666" spans="1:14">
      <c r="A666" s="198" t="s">
        <v>285</v>
      </c>
      <c r="B666" s="195">
        <v>0</v>
      </c>
      <c r="C666" s="195">
        <v>0</v>
      </c>
      <c r="D666" s="195">
        <v>0</v>
      </c>
      <c r="E666" s="195">
        <v>0</v>
      </c>
      <c r="F666" s="195">
        <v>0</v>
      </c>
      <c r="G666" s="195">
        <v>0</v>
      </c>
      <c r="H666" s="195">
        <v>0</v>
      </c>
      <c r="I666" s="195">
        <v>0</v>
      </c>
      <c r="J666" s="195">
        <v>0</v>
      </c>
      <c r="K666" s="195">
        <v>0</v>
      </c>
      <c r="L666" s="195">
        <v>0</v>
      </c>
      <c r="M666" s="195">
        <v>0</v>
      </c>
      <c r="N666" s="195">
        <v>0</v>
      </c>
    </row>
    <row r="667" spans="1:14">
      <c r="A667" s="198" t="s">
        <v>286</v>
      </c>
      <c r="B667" s="195">
        <v>0</v>
      </c>
      <c r="C667" s="195">
        <v>0</v>
      </c>
      <c r="D667" s="195">
        <v>0</v>
      </c>
      <c r="E667" s="195">
        <v>0</v>
      </c>
      <c r="F667" s="195">
        <v>0</v>
      </c>
      <c r="G667" s="195">
        <v>0</v>
      </c>
      <c r="H667" s="195">
        <v>0</v>
      </c>
      <c r="I667" s="195">
        <v>0</v>
      </c>
      <c r="J667" s="195">
        <v>0</v>
      </c>
      <c r="K667" s="195">
        <v>0</v>
      </c>
      <c r="L667" s="195">
        <v>0</v>
      </c>
      <c r="M667" s="195">
        <v>0</v>
      </c>
      <c r="N667" s="195">
        <v>0</v>
      </c>
    </row>
    <row r="668" spans="1:14">
      <c r="A668" s="202" t="s">
        <v>287</v>
      </c>
      <c r="B668" s="195">
        <v>0</v>
      </c>
      <c r="C668" s="195">
        <v>0</v>
      </c>
      <c r="D668" s="195">
        <v>0</v>
      </c>
      <c r="E668" s="195">
        <v>0</v>
      </c>
      <c r="F668" s="195">
        <v>0</v>
      </c>
      <c r="G668" s="195">
        <v>0</v>
      </c>
      <c r="H668" s="195">
        <v>0</v>
      </c>
      <c r="I668" s="195">
        <v>0</v>
      </c>
      <c r="J668" s="195">
        <v>0</v>
      </c>
      <c r="K668" s="195">
        <v>0</v>
      </c>
      <c r="L668" s="195">
        <v>0</v>
      </c>
      <c r="M668" s="195">
        <v>0</v>
      </c>
      <c r="N668" s="195">
        <v>0</v>
      </c>
    </row>
    <row r="669" spans="1:14" s="266" customFormat="1">
      <c r="A669" s="265" t="s">
        <v>288</v>
      </c>
      <c r="B669" s="266">
        <v>5133347.5547700301</v>
      </c>
      <c r="C669" s="266">
        <v>5040602.8740231199</v>
      </c>
      <c r="D669" s="266">
        <v>5063875.7973981705</v>
      </c>
      <c r="E669" s="266">
        <v>5161231.3262009602</v>
      </c>
      <c r="F669" s="266">
        <v>5156526.6472636899</v>
      </c>
      <c r="G669" s="266">
        <v>5002271.77124542</v>
      </c>
      <c r="H669" s="266">
        <v>5105401.5135137402</v>
      </c>
      <c r="I669" s="266">
        <v>5520471.1357779102</v>
      </c>
      <c r="J669" s="266">
        <v>5159339.1556722699</v>
      </c>
      <c r="K669" s="266">
        <v>4994241.1536390902</v>
      </c>
      <c r="L669" s="266">
        <v>4972655.9562695203</v>
      </c>
      <c r="M669" s="266">
        <v>5392309.3175073098</v>
      </c>
      <c r="N669" s="266">
        <v>61702274.203281201</v>
      </c>
    </row>
    <row r="670" spans="1:14" s="266" customFormat="1">
      <c r="A670" s="265" t="s">
        <v>289</v>
      </c>
      <c r="B670" s="266">
        <v>1133662.40820045</v>
      </c>
      <c r="C670" s="266">
        <v>1048450.40269856</v>
      </c>
      <c r="D670" s="266">
        <v>1050049.62530205</v>
      </c>
      <c r="E670" s="266">
        <v>1100583.07487724</v>
      </c>
      <c r="F670" s="266">
        <v>1094170.08874577</v>
      </c>
      <c r="G670" s="266">
        <v>1020488.12410926</v>
      </c>
      <c r="H670" s="266">
        <v>1060269.4481577999</v>
      </c>
      <c r="I670" s="266">
        <v>1238457.82045139</v>
      </c>
      <c r="J670" s="266">
        <v>1084903.10576199</v>
      </c>
      <c r="K670" s="266">
        <v>1009262.0927711</v>
      </c>
      <c r="L670" s="266">
        <v>996359.12710905005</v>
      </c>
      <c r="M670" s="266">
        <v>1156805.25650502</v>
      </c>
      <c r="N670" s="266">
        <v>12993460.574689699</v>
      </c>
    </row>
    <row r="671" spans="1:14" s="266" customFormat="1">
      <c r="A671" s="265" t="s">
        <v>290</v>
      </c>
      <c r="B671" s="266">
        <v>0</v>
      </c>
      <c r="C671" s="266">
        <v>0</v>
      </c>
      <c r="D671" s="266">
        <v>0</v>
      </c>
      <c r="E671" s="266">
        <v>0</v>
      </c>
      <c r="F671" s="266">
        <v>0</v>
      </c>
      <c r="G671" s="266">
        <v>0</v>
      </c>
      <c r="H671" s="266">
        <v>0</v>
      </c>
      <c r="I671" s="266">
        <v>0</v>
      </c>
      <c r="J671" s="266">
        <v>0</v>
      </c>
      <c r="K671" s="266">
        <v>0</v>
      </c>
      <c r="L671" s="266">
        <v>0</v>
      </c>
      <c r="M671" s="266">
        <v>0</v>
      </c>
      <c r="N671" s="266">
        <v>0</v>
      </c>
    </row>
    <row r="672" spans="1:14" s="266" customFormat="1">
      <c r="A672" s="265" t="s">
        <v>291</v>
      </c>
      <c r="B672" s="266">
        <v>71354.208985719204</v>
      </c>
      <c r="C672" s="266">
        <v>65990.852836047299</v>
      </c>
      <c r="D672" s="266">
        <v>66091.510018501896</v>
      </c>
      <c r="E672" s="266">
        <v>69272.152064735797</v>
      </c>
      <c r="F672" s="266">
        <v>68868.510249203202</v>
      </c>
      <c r="G672" s="266">
        <v>64230.870097142797</v>
      </c>
      <c r="H672" s="266">
        <v>66734.759164430303</v>
      </c>
      <c r="I672" s="266">
        <v>77950.170616279502</v>
      </c>
      <c r="J672" s="266">
        <v>68285.234103052004</v>
      </c>
      <c r="K672" s="266">
        <v>63524.288860621797</v>
      </c>
      <c r="L672" s="266">
        <v>62712.159163345197</v>
      </c>
      <c r="M672" s="266">
        <v>72810.850418393107</v>
      </c>
      <c r="N672" s="266">
        <v>817825.56657747203</v>
      </c>
    </row>
    <row r="673" spans="1:14" s="266" customFormat="1">
      <c r="A673" s="265" t="s">
        <v>292</v>
      </c>
      <c r="B673" s="266">
        <v>-1493454.3218173301</v>
      </c>
      <c r="C673" s="266">
        <v>-1423916.3960077199</v>
      </c>
      <c r="D673" s="266">
        <v>-1455574.79351301</v>
      </c>
      <c r="E673" s="266">
        <v>-1587315.81716686</v>
      </c>
      <c r="F673" s="266">
        <v>-1811220.68740165</v>
      </c>
      <c r="G673" s="266">
        <v>-1848067.2688491901</v>
      </c>
      <c r="H673" s="266">
        <v>-1913306.06770216</v>
      </c>
      <c r="I673" s="266">
        <v>-1958847.5694897501</v>
      </c>
      <c r="J673" s="266">
        <v>-1991292.68674238</v>
      </c>
      <c r="K673" s="266">
        <v>-1975605.4830137</v>
      </c>
      <c r="L673" s="266">
        <v>-1701250.9088184601</v>
      </c>
      <c r="M673" s="266">
        <v>-1539501.0567201499</v>
      </c>
      <c r="N673" s="266">
        <v>-20699353.057242401</v>
      </c>
    </row>
    <row r="674" spans="1:14" s="266" customFormat="1">
      <c r="A674" s="265" t="s">
        <v>293</v>
      </c>
      <c r="B674" s="266">
        <v>0</v>
      </c>
      <c r="C674" s="266">
        <v>0</v>
      </c>
      <c r="D674" s="266">
        <v>0</v>
      </c>
      <c r="E674" s="266">
        <v>0</v>
      </c>
      <c r="F674" s="266">
        <v>0</v>
      </c>
      <c r="G674" s="266">
        <v>0</v>
      </c>
      <c r="H674" s="266">
        <v>0</v>
      </c>
      <c r="I674" s="266">
        <v>0</v>
      </c>
      <c r="J674" s="266">
        <v>0</v>
      </c>
      <c r="K674" s="266">
        <v>0</v>
      </c>
      <c r="L674" s="266">
        <v>0</v>
      </c>
      <c r="M674" s="266">
        <v>0</v>
      </c>
      <c r="N674" s="266">
        <v>0</v>
      </c>
    </row>
    <row r="675" spans="1:14" s="266" customFormat="1">
      <c r="A675" s="265" t="s">
        <v>294</v>
      </c>
      <c r="B675" s="266">
        <v>0</v>
      </c>
      <c r="C675" s="266">
        <v>0</v>
      </c>
      <c r="D675" s="266">
        <v>0</v>
      </c>
      <c r="E675" s="266">
        <v>0</v>
      </c>
      <c r="F675" s="266">
        <v>0</v>
      </c>
      <c r="G675" s="266">
        <v>0</v>
      </c>
      <c r="H675" s="266">
        <v>0</v>
      </c>
      <c r="I675" s="266">
        <v>0</v>
      </c>
      <c r="J675" s="266">
        <v>0</v>
      </c>
      <c r="K675" s="266">
        <v>0</v>
      </c>
      <c r="L675" s="266">
        <v>0</v>
      </c>
      <c r="M675" s="266">
        <v>0</v>
      </c>
      <c r="N675" s="266">
        <v>0</v>
      </c>
    </row>
    <row r="676" spans="1:14" s="266" customFormat="1">
      <c r="A676" s="265" t="s">
        <v>295</v>
      </c>
      <c r="B676" s="266">
        <v>71354.208985719204</v>
      </c>
      <c r="C676" s="266">
        <v>65990.852836047299</v>
      </c>
      <c r="D676" s="266">
        <v>66091.510018501896</v>
      </c>
      <c r="E676" s="266">
        <v>69272.152064735797</v>
      </c>
      <c r="F676" s="266">
        <v>68868.510249203202</v>
      </c>
      <c r="G676" s="266">
        <v>64230.870097142797</v>
      </c>
      <c r="H676" s="266">
        <v>66734.759164430303</v>
      </c>
      <c r="I676" s="266">
        <v>77950.170616279502</v>
      </c>
      <c r="J676" s="266">
        <v>68285.234103052004</v>
      </c>
      <c r="K676" s="266">
        <v>63524.288860621797</v>
      </c>
      <c r="L676" s="266">
        <v>62712.159163345197</v>
      </c>
      <c r="M676" s="266">
        <v>72810.850418393107</v>
      </c>
      <c r="N676" s="266">
        <v>817825.56657747203</v>
      </c>
    </row>
    <row r="677" spans="1:14" s="266" customFormat="1">
      <c r="A677" s="265" t="s">
        <v>296</v>
      </c>
      <c r="B677" s="266">
        <v>82127.619760264002</v>
      </c>
      <c r="C677" s="266">
        <v>75954.477618259698</v>
      </c>
      <c r="D677" s="266">
        <v>76070.332519102696</v>
      </c>
      <c r="E677" s="266">
        <v>79731.203605472503</v>
      </c>
      <c r="F677" s="266">
        <v>79266.617955703201</v>
      </c>
      <c r="G677" s="266">
        <v>73928.763995755697</v>
      </c>
      <c r="H677" s="266">
        <v>76810.702597040203</v>
      </c>
      <c r="I677" s="266">
        <v>89719.4722444863</v>
      </c>
      <c r="J677" s="266">
        <v>78595.275897158004</v>
      </c>
      <c r="K677" s="266">
        <v>73115.499635494096</v>
      </c>
      <c r="L677" s="266">
        <v>72180.750586740804</v>
      </c>
      <c r="M677" s="266">
        <v>83804.192108415693</v>
      </c>
      <c r="N677" s="266">
        <v>941304.90852389298</v>
      </c>
    </row>
    <row r="678" spans="1:14" s="266" customFormat="1">
      <c r="A678" s="265" t="s">
        <v>297</v>
      </c>
      <c r="B678" s="266">
        <v>125660.42897252001</v>
      </c>
      <c r="C678" s="266">
        <v>116215.13283539801</v>
      </c>
      <c r="D678" s="266">
        <v>116392.39812789101</v>
      </c>
      <c r="E678" s="266">
        <v>121993.761377784</v>
      </c>
      <c r="F678" s="266">
        <v>121282.916083412</v>
      </c>
      <c r="G678" s="266">
        <v>113115.663454423</v>
      </c>
      <c r="H678" s="266">
        <v>117525.21096069401</v>
      </c>
      <c r="I678" s="266">
        <v>137276.441254968</v>
      </c>
      <c r="J678" s="266">
        <v>120255.72046627</v>
      </c>
      <c r="K678" s="266">
        <v>111871.317780253</v>
      </c>
      <c r="L678" s="266">
        <v>110441.09288403799</v>
      </c>
      <c r="M678" s="266">
        <v>128225.690221868</v>
      </c>
      <c r="N678" s="266">
        <v>1440255.7744195201</v>
      </c>
    </row>
    <row r="679" spans="1:14" s="266" customFormat="1">
      <c r="A679" s="265" t="s">
        <v>298</v>
      </c>
      <c r="B679" s="266">
        <v>0</v>
      </c>
      <c r="C679" s="266">
        <v>0</v>
      </c>
      <c r="D679" s="266">
        <v>0</v>
      </c>
      <c r="E679" s="266">
        <v>0</v>
      </c>
      <c r="F679" s="266">
        <v>0</v>
      </c>
      <c r="G679" s="266">
        <v>0</v>
      </c>
      <c r="H679" s="266">
        <v>0</v>
      </c>
      <c r="I679" s="266">
        <v>0</v>
      </c>
      <c r="J679" s="266">
        <v>0</v>
      </c>
      <c r="K679" s="266">
        <v>0</v>
      </c>
      <c r="L679" s="266">
        <v>0</v>
      </c>
      <c r="M679" s="266">
        <v>0</v>
      </c>
      <c r="N679" s="266">
        <v>0</v>
      </c>
    </row>
    <row r="680" spans="1:14" s="266" customFormat="1">
      <c r="A680" s="265" t="s">
        <v>299</v>
      </c>
      <c r="B680" s="266">
        <v>46186.902429594302</v>
      </c>
      <c r="C680" s="266">
        <v>42715.252884300702</v>
      </c>
      <c r="D680" s="266">
        <v>42780.407323414402</v>
      </c>
      <c r="E680" s="266">
        <v>44839.206740310401</v>
      </c>
      <c r="F680" s="266">
        <v>44577.933223085303</v>
      </c>
      <c r="G680" s="266">
        <v>41576.032757064502</v>
      </c>
      <c r="H680" s="266">
        <v>43196.776392082204</v>
      </c>
      <c r="I680" s="266">
        <v>50456.405807047602</v>
      </c>
      <c r="J680" s="266">
        <v>44200.384108117403</v>
      </c>
      <c r="K680" s="266">
        <v>41118.6694270847</v>
      </c>
      <c r="L680" s="266">
        <v>40592.985579958098</v>
      </c>
      <c r="M680" s="266">
        <v>47129.772607571897</v>
      </c>
      <c r="N680" s="266">
        <v>529370.72927963198</v>
      </c>
    </row>
    <row r="681" spans="1:14" s="266" customFormat="1">
      <c r="A681" s="265" t="s">
        <v>300</v>
      </c>
      <c r="B681" s="266">
        <v>6592339.1231185803</v>
      </c>
      <c r="C681" s="266">
        <v>6389928.9928957</v>
      </c>
      <c r="D681" s="266">
        <v>6415260.0706891399</v>
      </c>
      <c r="E681" s="266">
        <v>6577650.7248665001</v>
      </c>
      <c r="F681" s="266">
        <v>6564692.7135208696</v>
      </c>
      <c r="G681" s="266">
        <v>6315611.2256590696</v>
      </c>
      <c r="H681" s="266">
        <v>6469938.4107857896</v>
      </c>
      <c r="I681" s="266">
        <v>7114331.4461520901</v>
      </c>
      <c r="J681" s="266">
        <v>6555578.8760088598</v>
      </c>
      <c r="K681" s="266">
        <v>6293133.0221136399</v>
      </c>
      <c r="L681" s="266">
        <v>6254942.0715926504</v>
      </c>
      <c r="M681" s="266">
        <v>6881085.0793685904</v>
      </c>
      <c r="N681" s="266">
        <v>78424491.756771505</v>
      </c>
    </row>
    <row r="682" spans="1:14" s="266" customFormat="1">
      <c r="A682" s="265" t="s">
        <v>301</v>
      </c>
    </row>
    <row r="683" spans="1:14" s="266" customFormat="1">
      <c r="A683" s="265" t="s">
        <v>302</v>
      </c>
      <c r="B683" s="266">
        <v>316724.54210104002</v>
      </c>
      <c r="C683" s="266">
        <v>304653.96731354698</v>
      </c>
      <c r="D683" s="266">
        <v>301762.66178903298</v>
      </c>
      <c r="E683" s="266">
        <v>312178.11638528598</v>
      </c>
      <c r="F683" s="266">
        <v>312359.35971493798</v>
      </c>
      <c r="G683" s="266">
        <v>299497.97525096597</v>
      </c>
      <c r="H683" s="266">
        <v>297363.89982370503</v>
      </c>
      <c r="I683" s="266">
        <v>327783.48973094998</v>
      </c>
      <c r="J683" s="266">
        <v>302329.29073666799</v>
      </c>
      <c r="K683" s="266">
        <v>308224.08742656797</v>
      </c>
      <c r="L683" s="266">
        <v>304564.74288483697</v>
      </c>
      <c r="M683" s="266">
        <v>333707.25498078502</v>
      </c>
      <c r="N683" s="266">
        <v>3721149.3881383198</v>
      </c>
    </row>
    <row r="684" spans="1:14" s="266" customFormat="1">
      <c r="A684" s="265" t="s">
        <v>303</v>
      </c>
      <c r="B684" s="266">
        <v>169034.33649022001</v>
      </c>
      <c r="C684" s="266">
        <v>163844.33315117101</v>
      </c>
      <c r="D684" s="266">
        <v>164493.84796638801</v>
      </c>
      <c r="E684" s="266">
        <v>168657.710894013</v>
      </c>
      <c r="F684" s="266">
        <v>168325.454192843</v>
      </c>
      <c r="G684" s="266">
        <v>161938.74937587301</v>
      </c>
      <c r="H684" s="266">
        <v>165895.85668681501</v>
      </c>
      <c r="I684" s="266">
        <v>182418.75502954001</v>
      </c>
      <c r="J684" s="266">
        <v>168091.76605150901</v>
      </c>
      <c r="K684" s="266">
        <v>161362.38518240099</v>
      </c>
      <c r="L684" s="266">
        <v>160383.13004083699</v>
      </c>
      <c r="M684" s="266">
        <v>176438.078958169</v>
      </c>
      <c r="N684" s="266">
        <v>2010884.40401978</v>
      </c>
    </row>
    <row r="685" spans="1:14" s="266" customFormat="1">
      <c r="A685" s="265" t="s">
        <v>304</v>
      </c>
    </row>
    <row r="686" spans="1:14" s="266" customFormat="1">
      <c r="A686" s="267" t="s">
        <v>305</v>
      </c>
      <c r="B686" s="266">
        <v>7078098.0017098403</v>
      </c>
      <c r="C686" s="266">
        <v>6858427.2933604196</v>
      </c>
      <c r="D686" s="266">
        <v>6881516.5804445604</v>
      </c>
      <c r="E686" s="266">
        <v>7058486.5521457996</v>
      </c>
      <c r="F686" s="266">
        <v>7045377.5274286503</v>
      </c>
      <c r="G686" s="266">
        <v>6777047.9502859097</v>
      </c>
      <c r="H686" s="266">
        <v>6933198.16729631</v>
      </c>
      <c r="I686" s="266">
        <v>7624533.6909125801</v>
      </c>
      <c r="J686" s="266">
        <v>7025999.9327970399</v>
      </c>
      <c r="K686" s="266">
        <v>6762719.4947226103</v>
      </c>
      <c r="L686" s="266">
        <v>6719889.9445183296</v>
      </c>
      <c r="M686" s="266">
        <v>7391230.4133075504</v>
      </c>
      <c r="N686" s="266">
        <v>84156525.548929602</v>
      </c>
    </row>
    <row r="687" spans="1:14">
      <c r="A687" s="198" t="s">
        <v>306</v>
      </c>
    </row>
    <row r="688" spans="1:14">
      <c r="A688" s="194" t="s">
        <v>307</v>
      </c>
    </row>
    <row r="689" spans="1:14">
      <c r="A689" s="198" t="s">
        <v>308</v>
      </c>
      <c r="B689" s="195">
        <v>164808.47807796401</v>
      </c>
      <c r="C689" s="195">
        <v>159748.22482239199</v>
      </c>
      <c r="D689" s="195">
        <v>160381.50176722801</v>
      </c>
      <c r="E689" s="195">
        <v>164441.268121662</v>
      </c>
      <c r="F689" s="195">
        <v>164117.317838021</v>
      </c>
      <c r="G689" s="195">
        <v>157890.28064147601</v>
      </c>
      <c r="H689" s="195">
        <v>161748.46026964401</v>
      </c>
      <c r="I689" s="195">
        <v>177858.28615380201</v>
      </c>
      <c r="J689" s="195">
        <v>163889.47190022099</v>
      </c>
      <c r="K689" s="195">
        <v>157328.32555284101</v>
      </c>
      <c r="L689" s="195">
        <v>156373.551789816</v>
      </c>
      <c r="M689" s="195">
        <v>172027.126984214</v>
      </c>
      <c r="N689" s="195">
        <v>1960612.2939192799</v>
      </c>
    </row>
    <row r="690" spans="1:14">
      <c r="A690" s="198" t="s">
        <v>309</v>
      </c>
      <c r="B690" s="195">
        <v>4746.4841686453801</v>
      </c>
      <c r="C690" s="195">
        <v>4600.7488748849</v>
      </c>
      <c r="D690" s="195">
        <v>4618.9872508961798</v>
      </c>
      <c r="E690" s="195">
        <v>4735.9085219038798</v>
      </c>
      <c r="F690" s="195">
        <v>4726.5787537350297</v>
      </c>
      <c r="G690" s="195">
        <v>4547.24008247453</v>
      </c>
      <c r="H690" s="195">
        <v>4658.3556557657703</v>
      </c>
      <c r="I690" s="195">
        <v>5122.3186412295099</v>
      </c>
      <c r="J690" s="195">
        <v>4720.0167907263803</v>
      </c>
      <c r="K690" s="195">
        <v>4531.05577592182</v>
      </c>
      <c r="L690" s="195">
        <v>4503.5582915467103</v>
      </c>
      <c r="M690" s="195">
        <v>4954.38125714539</v>
      </c>
      <c r="N690" s="195">
        <v>56465.634064875499</v>
      </c>
    </row>
    <row r="691" spans="1:14">
      <c r="A691" s="198" t="s">
        <v>310</v>
      </c>
      <c r="B691" s="195">
        <v>7078098.0017098403</v>
      </c>
      <c r="C691" s="195">
        <v>6858427.2933604196</v>
      </c>
      <c r="D691" s="195">
        <v>6881516.5804445604</v>
      </c>
      <c r="E691" s="195">
        <v>7058486.5521457996</v>
      </c>
      <c r="F691" s="195">
        <v>7045377.5274286503</v>
      </c>
      <c r="G691" s="195">
        <v>6777047.9502859097</v>
      </c>
      <c r="H691" s="195">
        <v>6933198.16729631</v>
      </c>
      <c r="I691" s="195">
        <v>7624533.6909125801</v>
      </c>
      <c r="J691" s="195">
        <v>7025999.9327970399</v>
      </c>
      <c r="K691" s="195">
        <v>6762719.4947226103</v>
      </c>
      <c r="L691" s="195">
        <v>6719889.9445183296</v>
      </c>
      <c r="M691" s="195">
        <v>7391230.4133075504</v>
      </c>
      <c r="N691" s="195">
        <v>84156525.548929602</v>
      </c>
    </row>
    <row r="692" spans="1:14">
      <c r="A692" s="198" t="s">
        <v>311</v>
      </c>
    </row>
    <row r="693" spans="1:14" s="209" customFormat="1">
      <c r="A693" s="208" t="s">
        <v>312</v>
      </c>
      <c r="B693" s="209">
        <v>0.22546660716435701</v>
      </c>
      <c r="C693" s="209">
        <v>0.23254620554191899</v>
      </c>
      <c r="D693" s="209">
        <v>0.23231808333967599</v>
      </c>
      <c r="E693" s="209">
        <v>0.22919214603534999</v>
      </c>
      <c r="F693" s="209">
        <v>0.22992725293528599</v>
      </c>
      <c r="G693" s="209">
        <v>0.234802654681494</v>
      </c>
      <c r="H693" s="209">
        <v>0.231072911990997</v>
      </c>
      <c r="I693" s="209">
        <v>0.22166767235833101</v>
      </c>
      <c r="J693" s="209">
        <v>0.22963992777043701</v>
      </c>
      <c r="K693" s="209">
        <v>0.23755862089229501</v>
      </c>
      <c r="L693" s="209">
        <v>0.23840830290788501</v>
      </c>
      <c r="M693" s="209">
        <v>0.229452889680403</v>
      </c>
      <c r="N693" s="209">
        <v>0.23100443960820199</v>
      </c>
    </row>
    <row r="694" spans="1:14">
      <c r="A694" s="198" t="s">
        <v>313</v>
      </c>
    </row>
    <row r="695" spans="1:14">
      <c r="A695" s="198" t="s">
        <v>314</v>
      </c>
    </row>
    <row r="696" spans="1:14">
      <c r="A696" s="198" t="s">
        <v>315</v>
      </c>
      <c r="B696" s="195">
        <v>0</v>
      </c>
      <c r="C696" s="195">
        <v>0</v>
      </c>
      <c r="D696" s="195">
        <v>0</v>
      </c>
      <c r="E696" s="195">
        <v>0</v>
      </c>
      <c r="F696" s="195">
        <v>0</v>
      </c>
      <c r="G696" s="195">
        <v>0</v>
      </c>
      <c r="H696" s="195">
        <v>0</v>
      </c>
      <c r="I696" s="195">
        <v>0</v>
      </c>
      <c r="J696" s="195">
        <v>0</v>
      </c>
      <c r="K696" s="195">
        <v>0</v>
      </c>
      <c r="L696" s="195">
        <v>0</v>
      </c>
      <c r="M696" s="195">
        <v>0</v>
      </c>
      <c r="N696" s="195">
        <v>0</v>
      </c>
    </row>
    <row r="697" spans="1:14">
      <c r="A697" s="198" t="s">
        <v>316</v>
      </c>
    </row>
    <row r="698" spans="1:14" s="197" customFormat="1">
      <c r="A698" s="196" t="s">
        <v>317</v>
      </c>
      <c r="B698" s="197" t="s">
        <v>342</v>
      </c>
      <c r="C698" s="197" t="s">
        <v>342</v>
      </c>
      <c r="D698" s="197" t="s">
        <v>342</v>
      </c>
      <c r="E698" s="197" t="s">
        <v>342</v>
      </c>
      <c r="F698" s="197" t="s">
        <v>342</v>
      </c>
      <c r="G698" s="197" t="s">
        <v>342</v>
      </c>
      <c r="H698" s="197" t="s">
        <v>342</v>
      </c>
      <c r="I698" s="197" t="s">
        <v>342</v>
      </c>
      <c r="J698" s="197" t="s">
        <v>342</v>
      </c>
      <c r="K698" s="197" t="s">
        <v>342</v>
      </c>
      <c r="L698" s="197" t="s">
        <v>342</v>
      </c>
      <c r="M698" s="197" t="s">
        <v>342</v>
      </c>
    </row>
    <row r="699" spans="1:14" s="197" customFormat="1">
      <c r="A699" s="196" t="s">
        <v>318</v>
      </c>
      <c r="B699" s="197" t="s">
        <v>227</v>
      </c>
      <c r="C699" s="197" t="s">
        <v>227</v>
      </c>
      <c r="D699" s="197" t="s">
        <v>227</v>
      </c>
      <c r="E699" s="197" t="s">
        <v>227</v>
      </c>
      <c r="F699" s="197" t="s">
        <v>227</v>
      </c>
      <c r="G699" s="197" t="s">
        <v>227</v>
      </c>
      <c r="H699" s="197" t="s">
        <v>227</v>
      </c>
      <c r="I699" s="197" t="s">
        <v>227</v>
      </c>
      <c r="J699" s="197" t="s">
        <v>227</v>
      </c>
      <c r="K699" s="197" t="s">
        <v>227</v>
      </c>
      <c r="L699" s="197" t="s">
        <v>227</v>
      </c>
      <c r="M699" s="197" t="s">
        <v>227</v>
      </c>
    </row>
    <row r="700" spans="1:14">
      <c r="A700" s="194" t="s">
        <v>319</v>
      </c>
    </row>
    <row r="701" spans="1:14" s="197" customFormat="1">
      <c r="A701" s="196" t="s">
        <v>320</v>
      </c>
      <c r="B701" s="197" t="s">
        <v>321</v>
      </c>
      <c r="C701" s="197" t="s">
        <v>321</v>
      </c>
      <c r="D701" s="197" t="s">
        <v>321</v>
      </c>
      <c r="E701" s="197" t="s">
        <v>321</v>
      </c>
      <c r="F701" s="197" t="s">
        <v>321</v>
      </c>
      <c r="G701" s="197" t="s">
        <v>321</v>
      </c>
      <c r="H701" s="197" t="s">
        <v>321</v>
      </c>
      <c r="I701" s="197" t="s">
        <v>321</v>
      </c>
      <c r="J701" s="197" t="s">
        <v>321</v>
      </c>
      <c r="K701" s="197" t="s">
        <v>321</v>
      </c>
      <c r="L701" s="197" t="s">
        <v>321</v>
      </c>
      <c r="M701" s="197" t="s">
        <v>321</v>
      </c>
      <c r="N701" s="197" t="s">
        <v>321</v>
      </c>
    </row>
    <row r="702" spans="1:14">
      <c r="A702" s="198" t="s">
        <v>334</v>
      </c>
      <c r="B702" s="195">
        <v>0</v>
      </c>
      <c r="C702" s="195">
        <v>0</v>
      </c>
      <c r="D702" s="195">
        <v>0</v>
      </c>
      <c r="E702" s="195">
        <v>0</v>
      </c>
      <c r="F702" s="195">
        <v>0</v>
      </c>
      <c r="G702" s="195">
        <v>0</v>
      </c>
      <c r="H702" s="195">
        <v>0</v>
      </c>
      <c r="I702" s="195">
        <v>0</v>
      </c>
      <c r="J702" s="195">
        <v>0</v>
      </c>
      <c r="K702" s="195">
        <v>0</v>
      </c>
      <c r="L702" s="195">
        <v>0</v>
      </c>
      <c r="M702" s="195">
        <v>0</v>
      </c>
      <c r="N702" s="195">
        <v>0</v>
      </c>
    </row>
    <row r="703" spans="1:14">
      <c r="A703" s="198" t="s">
        <v>335</v>
      </c>
      <c r="B703" s="195">
        <v>0</v>
      </c>
      <c r="C703" s="195">
        <v>0</v>
      </c>
      <c r="D703" s="195">
        <v>0</v>
      </c>
      <c r="E703" s="195">
        <v>0</v>
      </c>
      <c r="F703" s="195">
        <v>0</v>
      </c>
      <c r="G703" s="195">
        <v>0</v>
      </c>
      <c r="H703" s="195">
        <v>0</v>
      </c>
      <c r="I703" s="195">
        <v>0</v>
      </c>
      <c r="J703" s="195">
        <v>0</v>
      </c>
      <c r="K703" s="195">
        <v>0</v>
      </c>
      <c r="L703" s="195">
        <v>0</v>
      </c>
      <c r="M703" s="195">
        <v>0</v>
      </c>
      <c r="N703" s="195">
        <v>0</v>
      </c>
    </row>
    <row r="704" spans="1:14">
      <c r="A704" s="198" t="s">
        <v>336</v>
      </c>
      <c r="B704" s="195">
        <v>0</v>
      </c>
      <c r="C704" s="195">
        <v>0</v>
      </c>
      <c r="D704" s="195">
        <v>0</v>
      </c>
      <c r="E704" s="195">
        <v>0</v>
      </c>
      <c r="F704" s="195">
        <v>0</v>
      </c>
      <c r="G704" s="195">
        <v>0</v>
      </c>
      <c r="H704" s="195">
        <v>0</v>
      </c>
      <c r="I704" s="195">
        <v>0</v>
      </c>
      <c r="J704" s="195">
        <v>0</v>
      </c>
      <c r="K704" s="195">
        <v>0</v>
      </c>
      <c r="L704" s="195">
        <v>0</v>
      </c>
      <c r="M704" s="195">
        <v>0</v>
      </c>
      <c r="N704" s="195">
        <v>0</v>
      </c>
    </row>
    <row r="705" spans="1:14">
      <c r="A705" s="198" t="s">
        <v>337</v>
      </c>
    </row>
    <row r="706" spans="1:14">
      <c r="A706" s="198" t="s">
        <v>338</v>
      </c>
    </row>
    <row r="707" spans="1:14" s="211" customFormat="1">
      <c r="A707" s="210" t="s">
        <v>215</v>
      </c>
    </row>
    <row r="708" spans="1:14" s="213" customFormat="1">
      <c r="A708" s="212" t="s">
        <v>226</v>
      </c>
    </row>
    <row r="709" spans="1:14" s="213" customFormat="1">
      <c r="A709" s="212" t="s">
        <v>228</v>
      </c>
      <c r="B709" s="213" t="s">
        <v>343</v>
      </c>
      <c r="C709" s="213" t="s">
        <v>343</v>
      </c>
      <c r="D709" s="213" t="s">
        <v>343</v>
      </c>
      <c r="E709" s="213" t="s">
        <v>343</v>
      </c>
      <c r="F709" s="213" t="s">
        <v>343</v>
      </c>
      <c r="G709" s="213" t="s">
        <v>343</v>
      </c>
      <c r="H709" s="213" t="s">
        <v>343</v>
      </c>
      <c r="I709" s="213" t="s">
        <v>343</v>
      </c>
      <c r="J709" s="213" t="s">
        <v>343</v>
      </c>
      <c r="K709" s="213" t="s">
        <v>343</v>
      </c>
      <c r="L709" s="213" t="s">
        <v>343</v>
      </c>
      <c r="M709" s="213" t="s">
        <v>343</v>
      </c>
    </row>
    <row r="710" spans="1:14" s="213" customFormat="1">
      <c r="A710" s="212" t="s">
        <v>230</v>
      </c>
      <c r="B710" s="213" t="s">
        <v>343</v>
      </c>
      <c r="C710" s="213" t="s">
        <v>343</v>
      </c>
      <c r="D710" s="213" t="s">
        <v>343</v>
      </c>
      <c r="E710" s="213" t="s">
        <v>343</v>
      </c>
      <c r="F710" s="213" t="s">
        <v>343</v>
      </c>
      <c r="G710" s="213" t="s">
        <v>343</v>
      </c>
      <c r="H710" s="213" t="s">
        <v>343</v>
      </c>
      <c r="I710" s="213" t="s">
        <v>343</v>
      </c>
      <c r="J710" s="213" t="s">
        <v>343</v>
      </c>
      <c r="K710" s="213" t="s">
        <v>343</v>
      </c>
      <c r="L710" s="213" t="s">
        <v>343</v>
      </c>
      <c r="M710" s="213" t="s">
        <v>343</v>
      </c>
    </row>
    <row r="711" spans="1:14" s="211" customFormat="1">
      <c r="A711" s="210" t="s">
        <v>231</v>
      </c>
    </row>
    <row r="712" spans="1:14" s="211" customFormat="1">
      <c r="A712" s="214" t="s">
        <v>232</v>
      </c>
      <c r="B712" s="211">
        <v>450642787.33229297</v>
      </c>
      <c r="C712" s="211">
        <v>408654446.694076</v>
      </c>
      <c r="D712" s="211">
        <v>409950095.74292099</v>
      </c>
      <c r="E712" s="211">
        <v>417232822.811782</v>
      </c>
      <c r="F712" s="211">
        <v>466493675.72822201</v>
      </c>
      <c r="G712" s="211">
        <v>510692569.99886698</v>
      </c>
      <c r="H712" s="211">
        <v>543984817.99980998</v>
      </c>
      <c r="I712" s="211">
        <v>551929960.10732496</v>
      </c>
      <c r="J712" s="211">
        <v>538738202.11074698</v>
      </c>
      <c r="K712" s="211">
        <v>498940659.96211499</v>
      </c>
      <c r="L712" s="211">
        <v>436189317.90142602</v>
      </c>
      <c r="M712" s="211">
        <v>428351139.31153703</v>
      </c>
      <c r="N712" s="211">
        <v>5661800495.7011204</v>
      </c>
    </row>
    <row r="713" spans="1:14" s="211" customFormat="1">
      <c r="A713" s="214" t="s">
        <v>99</v>
      </c>
      <c r="B713" s="211">
        <v>8602770446</v>
      </c>
      <c r="C713" s="211">
        <v>7652283994</v>
      </c>
      <c r="D713" s="211">
        <v>7662445933</v>
      </c>
      <c r="E713" s="211">
        <v>7853706898</v>
      </c>
      <c r="F713" s="211">
        <v>8864946365</v>
      </c>
      <c r="G713" s="211">
        <v>9721869953</v>
      </c>
      <c r="H713" s="211">
        <v>10341278767</v>
      </c>
      <c r="I713" s="211">
        <v>10480570003</v>
      </c>
      <c r="J713" s="211">
        <v>10248259294</v>
      </c>
      <c r="K713" s="211">
        <v>9451902191</v>
      </c>
      <c r="L713" s="211">
        <v>8235753901</v>
      </c>
      <c r="M713" s="211">
        <v>8130689441</v>
      </c>
      <c r="N713" s="211">
        <v>107246477186</v>
      </c>
    </row>
    <row r="714" spans="1:14" s="216" customFormat="1">
      <c r="A714" s="215" t="s">
        <v>233</v>
      </c>
      <c r="B714" s="216">
        <v>0.35397423025970898</v>
      </c>
      <c r="C714" s="216">
        <v>0.37058674835945599</v>
      </c>
      <c r="D714" s="216">
        <v>0.37297555880082001</v>
      </c>
      <c r="E714" s="216">
        <v>0.36023851959270098</v>
      </c>
      <c r="F714" s="216">
        <v>0.35277989507570001</v>
      </c>
      <c r="G714" s="216">
        <v>0.35951845966505602</v>
      </c>
      <c r="H714" s="216">
        <v>0.35450969035031898</v>
      </c>
      <c r="I714" s="216">
        <v>0.34602594369346401</v>
      </c>
      <c r="J714" s="216">
        <v>0.35518773775934798</v>
      </c>
      <c r="K714" s="216">
        <v>0.36412418331291102</v>
      </c>
      <c r="L714" s="216">
        <v>0.373241253451633</v>
      </c>
      <c r="M714" s="216">
        <v>0.361164717103307</v>
      </c>
      <c r="N714" s="216">
        <v>0.36036057811870198</v>
      </c>
    </row>
    <row r="715" spans="1:14" s="211" customFormat="1">
      <c r="A715" s="214" t="s">
        <v>234</v>
      </c>
      <c r="B715" s="211">
        <v>8602770446</v>
      </c>
      <c r="C715" s="211">
        <v>7652283994</v>
      </c>
      <c r="D715" s="211">
        <v>7662445933</v>
      </c>
      <c r="E715" s="211">
        <v>7853706898</v>
      </c>
      <c r="F715" s="211">
        <v>8864946365</v>
      </c>
      <c r="G715" s="211">
        <v>9721869953</v>
      </c>
      <c r="H715" s="211">
        <v>10341278767</v>
      </c>
      <c r="I715" s="211">
        <v>10480570003</v>
      </c>
      <c r="J715" s="211">
        <v>10248259294</v>
      </c>
      <c r="K715" s="211">
        <v>9451902191</v>
      </c>
      <c r="L715" s="211">
        <v>8235753901</v>
      </c>
      <c r="M715" s="211">
        <v>8130689441</v>
      </c>
      <c r="N715" s="211">
        <v>107246477186</v>
      </c>
    </row>
    <row r="716" spans="1:14" s="216" customFormat="1">
      <c r="A716" s="215" t="s">
        <v>235</v>
      </c>
      <c r="B716" s="216">
        <v>0.35397423025970898</v>
      </c>
      <c r="C716" s="216">
        <v>0.37058674835945599</v>
      </c>
      <c r="D716" s="216">
        <v>0.37297555880082001</v>
      </c>
      <c r="E716" s="216">
        <v>0.36023851959270098</v>
      </c>
      <c r="F716" s="216">
        <v>0.35277989507570001</v>
      </c>
      <c r="G716" s="216">
        <v>0.35951845966505602</v>
      </c>
      <c r="H716" s="216">
        <v>0.35450969035031898</v>
      </c>
      <c r="I716" s="216">
        <v>0.34602594369346401</v>
      </c>
      <c r="J716" s="216">
        <v>0.35518773775934798</v>
      </c>
      <c r="K716" s="216">
        <v>0.36412418331291102</v>
      </c>
      <c r="L716" s="216">
        <v>0.373241253451633</v>
      </c>
      <c r="M716" s="216">
        <v>0.361164717103307</v>
      </c>
      <c r="N716" s="216">
        <v>0.36036057811870198</v>
      </c>
    </row>
    <row r="717" spans="1:14" s="211" customFormat="1">
      <c r="A717" s="214" t="s">
        <v>236</v>
      </c>
      <c r="B717" s="211">
        <v>401672960.245251</v>
      </c>
      <c r="C717" s="211">
        <v>414705321.06865299</v>
      </c>
      <c r="D717" s="211">
        <v>415216364.57891798</v>
      </c>
      <c r="E717" s="211">
        <v>500437493.55396402</v>
      </c>
      <c r="F717" s="211">
        <v>548136495.63269699</v>
      </c>
      <c r="G717" s="211">
        <v>549160109.595788</v>
      </c>
      <c r="H717" s="211">
        <v>569934140.67815101</v>
      </c>
      <c r="I717" s="211">
        <v>583495773.74630499</v>
      </c>
      <c r="J717" s="211">
        <v>560768501.48688102</v>
      </c>
      <c r="K717" s="211">
        <v>537563729.09537601</v>
      </c>
      <c r="L717" s="211">
        <v>496035163.06884199</v>
      </c>
      <c r="M717" s="211">
        <v>410386124.07739002</v>
      </c>
      <c r="N717" s="211">
        <v>5987512176.8282099</v>
      </c>
    </row>
    <row r="718" spans="1:14" s="211" customFormat="1">
      <c r="A718" s="214" t="s">
        <v>237</v>
      </c>
      <c r="B718" s="211">
        <v>0</v>
      </c>
      <c r="C718" s="211">
        <v>0</v>
      </c>
      <c r="D718" s="211">
        <v>0</v>
      </c>
      <c r="E718" s="211">
        <v>0</v>
      </c>
      <c r="F718" s="211">
        <v>0</v>
      </c>
      <c r="G718" s="211">
        <v>0</v>
      </c>
      <c r="H718" s="211">
        <v>0</v>
      </c>
      <c r="I718" s="211">
        <v>0</v>
      </c>
      <c r="J718" s="211">
        <v>0</v>
      </c>
      <c r="K718" s="211">
        <v>0</v>
      </c>
      <c r="L718" s="211">
        <v>0</v>
      </c>
      <c r="M718" s="211">
        <v>0</v>
      </c>
      <c r="N718" s="211">
        <v>0</v>
      </c>
    </row>
    <row r="719" spans="1:14" s="211" customFormat="1">
      <c r="A719" s="214" t="s">
        <v>238</v>
      </c>
      <c r="B719" s="211">
        <v>9363003.3125841003</v>
      </c>
      <c r="C719" s="211">
        <v>12394120.6546658</v>
      </c>
      <c r="D719" s="211">
        <v>11156442.736860801</v>
      </c>
      <c r="E719" s="211">
        <v>10511797.685535699</v>
      </c>
      <c r="F719" s="211">
        <v>10804975.47594</v>
      </c>
      <c r="G719" s="211">
        <v>11774912.2029789</v>
      </c>
      <c r="H719" s="211">
        <v>12627445.2016792</v>
      </c>
      <c r="I719" s="211">
        <v>12647759.1105101</v>
      </c>
      <c r="J719" s="211">
        <v>12913500.893895701</v>
      </c>
      <c r="K719" s="211">
        <v>12380822.2983902</v>
      </c>
      <c r="L719" s="211">
        <v>11589104.052938201</v>
      </c>
      <c r="M719" s="211">
        <v>9618670.5591582991</v>
      </c>
      <c r="N719" s="211">
        <v>137782554.185137</v>
      </c>
    </row>
    <row r="720" spans="1:14" s="211" customFormat="1">
      <c r="A720" s="214" t="s">
        <v>239</v>
      </c>
      <c r="B720" s="211">
        <v>1975995.38243401</v>
      </c>
      <c r="C720" s="211">
        <v>1978694.9117646399</v>
      </c>
      <c r="D720" s="211">
        <v>1950063.6458685501</v>
      </c>
      <c r="E720" s="211">
        <v>2075739.49057841</v>
      </c>
      <c r="F720" s="211">
        <v>2159158.2514822502</v>
      </c>
      <c r="G720" s="211">
        <v>2369994.5087028099</v>
      </c>
      <c r="H720" s="211">
        <v>2338993.2474509701</v>
      </c>
      <c r="I720" s="211">
        <v>2465345.85589298</v>
      </c>
      <c r="J720" s="211">
        <v>2455543.7778032599</v>
      </c>
      <c r="K720" s="211">
        <v>2295963.1278470098</v>
      </c>
      <c r="L720" s="211">
        <v>2078970.2936488399</v>
      </c>
      <c r="M720" s="211">
        <v>1844924.6666822101</v>
      </c>
      <c r="N720" s="211">
        <v>25989387.1601559</v>
      </c>
    </row>
    <row r="721" spans="1:14" s="211" customFormat="1">
      <c r="A721" s="214" t="s">
        <v>240</v>
      </c>
      <c r="B721" s="211">
        <v>145052.21708196201</v>
      </c>
      <c r="C721" s="211">
        <v>0</v>
      </c>
      <c r="D721" s="211">
        <v>0</v>
      </c>
      <c r="E721" s="211">
        <v>0</v>
      </c>
      <c r="F721" s="211">
        <v>0</v>
      </c>
      <c r="G721" s="211">
        <v>0</v>
      </c>
      <c r="H721" s="211">
        <v>0</v>
      </c>
      <c r="I721" s="211">
        <v>0</v>
      </c>
      <c r="J721" s="211">
        <v>0</v>
      </c>
      <c r="K721" s="211">
        <v>0</v>
      </c>
      <c r="L721" s="211">
        <v>0</v>
      </c>
      <c r="M721" s="211">
        <v>0</v>
      </c>
      <c r="N721" s="211">
        <v>145052.21708196201</v>
      </c>
    </row>
    <row r="722" spans="1:14" s="211" customFormat="1">
      <c r="A722" s="214" t="s">
        <v>241</v>
      </c>
      <c r="B722" s="211">
        <v>125647.56459274801</v>
      </c>
      <c r="C722" s="211">
        <v>1000</v>
      </c>
      <c r="D722" s="211">
        <v>1000</v>
      </c>
      <c r="E722" s="211">
        <v>1000</v>
      </c>
      <c r="F722" s="211">
        <v>1000</v>
      </c>
      <c r="G722" s="211">
        <v>0</v>
      </c>
      <c r="H722" s="211">
        <v>0</v>
      </c>
      <c r="I722" s="211">
        <v>0</v>
      </c>
      <c r="J722" s="211">
        <v>0</v>
      </c>
      <c r="K722" s="211">
        <v>0</v>
      </c>
      <c r="L722" s="211">
        <v>0</v>
      </c>
      <c r="M722" s="211">
        <v>0</v>
      </c>
      <c r="N722" s="211">
        <v>129647.56459274801</v>
      </c>
    </row>
    <row r="723" spans="1:14" s="211" customFormat="1">
      <c r="A723" s="214" t="s">
        <v>242</v>
      </c>
      <c r="B723" s="211">
        <v>497026.641046</v>
      </c>
      <c r="C723" s="211">
        <v>521754.03687000001</v>
      </c>
      <c r="D723" s="211">
        <v>498467.46113200003</v>
      </c>
      <c r="E723" s="211">
        <v>383653.94141000003</v>
      </c>
      <c r="F723" s="211">
        <v>409212.52710000001</v>
      </c>
      <c r="G723" s="211">
        <v>554848.69566800003</v>
      </c>
      <c r="H723" s="211">
        <v>581092.28983599995</v>
      </c>
      <c r="I723" s="211">
        <v>563794.29899399995</v>
      </c>
      <c r="J723" s="211">
        <v>618400.97193600005</v>
      </c>
      <c r="K723" s="211">
        <v>551424.33644400002</v>
      </c>
      <c r="L723" s="211">
        <v>521246.16155999998</v>
      </c>
      <c r="M723" s="211">
        <v>374702.272398</v>
      </c>
      <c r="N723" s="211">
        <v>6075623.63439399</v>
      </c>
    </row>
    <row r="724" spans="1:14" s="211" customFormat="1">
      <c r="A724" s="214" t="s">
        <v>243</v>
      </c>
      <c r="B724" s="211">
        <v>583460</v>
      </c>
      <c r="C724" s="211">
        <v>438838</v>
      </c>
      <c r="D724" s="211">
        <v>406834</v>
      </c>
      <c r="E724" s="211">
        <v>270280</v>
      </c>
      <c r="F724" s="211">
        <v>228084</v>
      </c>
      <c r="G724" s="211">
        <v>336880</v>
      </c>
      <c r="H724" s="211">
        <v>448126</v>
      </c>
      <c r="I724" s="211">
        <v>447460</v>
      </c>
      <c r="J724" s="211">
        <v>420190</v>
      </c>
      <c r="K724" s="211">
        <v>335334</v>
      </c>
      <c r="L724" s="211">
        <v>270280</v>
      </c>
      <c r="M724" s="211">
        <v>228084</v>
      </c>
      <c r="N724" s="211">
        <v>4413850</v>
      </c>
    </row>
    <row r="725" spans="1:14" s="211" customFormat="1">
      <c r="A725" s="214" t="s">
        <v>244</v>
      </c>
      <c r="B725" s="211">
        <v>49500</v>
      </c>
      <c r="C725" s="211">
        <v>59463</v>
      </c>
      <c r="D725" s="211">
        <v>57766.5</v>
      </c>
      <c r="E725" s="211">
        <v>57750</v>
      </c>
      <c r="F725" s="211">
        <v>57762</v>
      </c>
      <c r="G725" s="211">
        <v>58209</v>
      </c>
      <c r="H725" s="211">
        <v>59934</v>
      </c>
      <c r="I725" s="211">
        <v>61113</v>
      </c>
      <c r="J725" s="211">
        <v>63088.5</v>
      </c>
      <c r="K725" s="211">
        <v>59217</v>
      </c>
      <c r="L725" s="211">
        <v>57973.5</v>
      </c>
      <c r="M725" s="211">
        <v>57750</v>
      </c>
      <c r="N725" s="211">
        <v>699526.5</v>
      </c>
    </row>
    <row r="726" spans="1:14" s="211" customFormat="1">
      <c r="A726" s="214" t="s">
        <v>245</v>
      </c>
      <c r="B726" s="211">
        <v>157379.08429999999</v>
      </c>
      <c r="C726" s="211">
        <v>327325.4755</v>
      </c>
      <c r="D726" s="211">
        <v>147695.18195</v>
      </c>
      <c r="E726" s="211">
        <v>148951.23680000001</v>
      </c>
      <c r="F726" s="211">
        <v>138266.4296</v>
      </c>
      <c r="G726" s="211">
        <v>159911.65460000001</v>
      </c>
      <c r="H726" s="211">
        <v>187485.89735000001</v>
      </c>
      <c r="I726" s="211">
        <v>190648.19</v>
      </c>
      <c r="J726" s="211">
        <v>329158.55815</v>
      </c>
      <c r="K726" s="211">
        <v>174612.09755000001</v>
      </c>
      <c r="L726" s="211">
        <v>155553.46174999999</v>
      </c>
      <c r="M726" s="211">
        <v>154303.74919999999</v>
      </c>
      <c r="N726" s="211">
        <v>2271291.01675</v>
      </c>
    </row>
    <row r="727" spans="1:14" s="211" customFormat="1">
      <c r="A727" s="214" t="s">
        <v>246</v>
      </c>
      <c r="B727" s="211">
        <v>12897064.2020388</v>
      </c>
      <c r="C727" s="211">
        <v>15721196.078800401</v>
      </c>
      <c r="D727" s="211">
        <v>14218269.5258113</v>
      </c>
      <c r="E727" s="211">
        <v>13449172.354324101</v>
      </c>
      <c r="F727" s="211">
        <v>13798458.684122199</v>
      </c>
      <c r="G727" s="211">
        <v>15254756.0619497</v>
      </c>
      <c r="H727" s="211">
        <v>16243076.6363161</v>
      </c>
      <c r="I727" s="211">
        <v>16376120.455397001</v>
      </c>
      <c r="J727" s="211">
        <v>16799882.701784901</v>
      </c>
      <c r="K727" s="211">
        <v>15797372.8602312</v>
      </c>
      <c r="L727" s="211">
        <v>14673127.469897</v>
      </c>
      <c r="M727" s="211">
        <v>12278435.2474385</v>
      </c>
      <c r="N727" s="211">
        <v>177506932.27811101</v>
      </c>
    </row>
    <row r="728" spans="1:14" s="211" customFormat="1">
      <c r="A728" s="214" t="s">
        <v>247</v>
      </c>
      <c r="B728" s="211">
        <v>2410775</v>
      </c>
      <c r="C728" s="211">
        <v>2454700</v>
      </c>
      <c r="D728" s="211">
        <v>2545910</v>
      </c>
      <c r="E728" s="211">
        <v>2594805</v>
      </c>
      <c r="F728" s="211">
        <v>2551737.5</v>
      </c>
      <c r="G728" s="211">
        <v>2560312.5</v>
      </c>
      <c r="H728" s="211">
        <v>2743464</v>
      </c>
      <c r="I728" s="211">
        <v>2566088</v>
      </c>
      <c r="J728" s="211">
        <v>2547982.4</v>
      </c>
      <c r="K728" s="211">
        <v>2533060</v>
      </c>
      <c r="L728" s="211">
        <v>2374617.6</v>
      </c>
      <c r="M728" s="211">
        <v>2262580</v>
      </c>
      <c r="N728" s="211">
        <v>30146032</v>
      </c>
    </row>
    <row r="729" spans="1:14" s="211" customFormat="1">
      <c r="A729" s="214" t="s">
        <v>248</v>
      </c>
      <c r="B729" s="211">
        <v>15307839.2020388</v>
      </c>
      <c r="C729" s="211">
        <v>18175896.078800399</v>
      </c>
      <c r="D729" s="211">
        <v>16764179.5258113</v>
      </c>
      <c r="E729" s="211">
        <v>16043977.354324101</v>
      </c>
      <c r="F729" s="211">
        <v>16350196.184122199</v>
      </c>
      <c r="G729" s="211">
        <v>17815068.5619497</v>
      </c>
      <c r="H729" s="211">
        <v>18986540.636316098</v>
      </c>
      <c r="I729" s="211">
        <v>18942208.455396999</v>
      </c>
      <c r="J729" s="211">
        <v>19347865.1017849</v>
      </c>
      <c r="K729" s="211">
        <v>18330432.860231198</v>
      </c>
      <c r="L729" s="211">
        <v>17047745.069897</v>
      </c>
      <c r="M729" s="211">
        <v>14541015.2474385</v>
      </c>
      <c r="N729" s="211">
        <v>207652964.27811101</v>
      </c>
    </row>
    <row r="730" spans="1:14" s="211" customFormat="1">
      <c r="A730" s="214" t="s">
        <v>249</v>
      </c>
      <c r="B730" s="211">
        <v>15101394</v>
      </c>
      <c r="C730" s="211">
        <v>12897064.2020388</v>
      </c>
      <c r="D730" s="211">
        <v>15721196.078800401</v>
      </c>
      <c r="E730" s="211">
        <v>14218269.5258113</v>
      </c>
      <c r="F730" s="211">
        <v>13449172.354324101</v>
      </c>
      <c r="G730" s="211">
        <v>13798458.684122199</v>
      </c>
      <c r="H730" s="211">
        <v>15254756.0619497</v>
      </c>
      <c r="I730" s="211">
        <v>16243076.6363161</v>
      </c>
      <c r="J730" s="211">
        <v>16376120.455397001</v>
      </c>
      <c r="K730" s="211">
        <v>16799882.701784901</v>
      </c>
      <c r="L730" s="211">
        <v>15797372.8602312</v>
      </c>
      <c r="M730" s="211">
        <v>14673127.469897</v>
      </c>
      <c r="N730" s="211">
        <v>180329891.030673</v>
      </c>
    </row>
    <row r="731" spans="1:14" s="211" customFormat="1">
      <c r="A731" s="214" t="s">
        <v>250</v>
      </c>
      <c r="B731" s="211">
        <v>0</v>
      </c>
      <c r="C731" s="211">
        <v>2410775</v>
      </c>
      <c r="D731" s="211">
        <v>2454700</v>
      </c>
      <c r="E731" s="211">
        <v>2545910</v>
      </c>
      <c r="F731" s="211">
        <v>2594805</v>
      </c>
      <c r="G731" s="211">
        <v>2551737.5</v>
      </c>
      <c r="H731" s="211">
        <v>2560312.5</v>
      </c>
      <c r="I731" s="211">
        <v>2743464</v>
      </c>
      <c r="J731" s="211">
        <v>2566088</v>
      </c>
      <c r="K731" s="211">
        <v>2547982.4</v>
      </c>
      <c r="L731" s="211">
        <v>2533060</v>
      </c>
      <c r="M731" s="211">
        <v>2374617.6</v>
      </c>
      <c r="N731" s="211">
        <v>27883452</v>
      </c>
    </row>
    <row r="732" spans="1:14" s="211" customFormat="1">
      <c r="A732" s="214" t="s">
        <v>251</v>
      </c>
      <c r="B732" s="211">
        <v>15101394</v>
      </c>
      <c r="C732" s="211">
        <v>15307839.2020388</v>
      </c>
      <c r="D732" s="211">
        <v>18175896.078800399</v>
      </c>
      <c r="E732" s="211">
        <v>16764179.5258113</v>
      </c>
      <c r="F732" s="211">
        <v>16043977.354324101</v>
      </c>
      <c r="G732" s="211">
        <v>16350196.184122199</v>
      </c>
      <c r="H732" s="211">
        <v>17815068.5619497</v>
      </c>
      <c r="I732" s="211">
        <v>18986540.636316098</v>
      </c>
      <c r="J732" s="211">
        <v>18942208.455396999</v>
      </c>
      <c r="K732" s="211">
        <v>19347865.1017849</v>
      </c>
      <c r="L732" s="211">
        <v>18330432.860231198</v>
      </c>
      <c r="M732" s="211">
        <v>17047745.069897</v>
      </c>
      <c r="N732" s="211">
        <v>208213343.030673</v>
      </c>
    </row>
    <row r="733" spans="1:14" s="216" customFormat="1">
      <c r="A733" s="215" t="s">
        <v>252</v>
      </c>
      <c r="B733" s="216">
        <v>3.7596242452515298E-2</v>
      </c>
      <c r="C733" s="216">
        <v>3.69125700210262E-2</v>
      </c>
      <c r="D733" s="216">
        <v>4.3774517647523603E-2</v>
      </c>
      <c r="E733" s="216">
        <v>3.3499047816655199E-2</v>
      </c>
      <c r="F733" s="216">
        <v>2.9270040367965301E-2</v>
      </c>
      <c r="G733" s="216">
        <v>2.9773095129136101E-2</v>
      </c>
      <c r="H733" s="216">
        <v>3.1258117895432501E-2</v>
      </c>
      <c r="I733" s="216">
        <v>3.2539294182739403E-2</v>
      </c>
      <c r="J733" s="216">
        <v>3.3779016483935297E-2</v>
      </c>
      <c r="K733" s="216">
        <v>3.5991760705923997E-2</v>
      </c>
      <c r="L733" s="216">
        <v>3.6953898080179501E-2</v>
      </c>
      <c r="M733" s="216">
        <v>4.1540744361722601E-2</v>
      </c>
      <c r="N733" s="216">
        <v>0.42288834514475498</v>
      </c>
    </row>
    <row r="734" spans="1:14" s="211" customFormat="1">
      <c r="A734" s="214" t="s">
        <v>253</v>
      </c>
      <c r="B734" s="211">
        <v>401672960.245251</v>
      </c>
      <c r="C734" s="211">
        <v>349394913.29626602</v>
      </c>
      <c r="D734" s="211">
        <v>359140361.18887502</v>
      </c>
      <c r="E734" s="211">
        <v>424438019.95894998</v>
      </c>
      <c r="F734" s="211">
        <v>459485951.68469799</v>
      </c>
      <c r="G734" s="211">
        <v>463453954.79622</v>
      </c>
      <c r="H734" s="211">
        <v>488025418.32432902</v>
      </c>
      <c r="I734" s="211">
        <v>499183434.80641198</v>
      </c>
      <c r="J734" s="211">
        <v>484801576.83647299</v>
      </c>
      <c r="K734" s="211">
        <v>466770237.75110197</v>
      </c>
      <c r="L734" s="211">
        <v>427488673.20993698</v>
      </c>
      <c r="M734" s="211">
        <v>353222545.60795599</v>
      </c>
      <c r="N734" s="211">
        <v>5177078047.7064695</v>
      </c>
    </row>
    <row r="735" spans="1:14" s="211" customFormat="1">
      <c r="A735" s="214" t="s">
        <v>254</v>
      </c>
    </row>
    <row r="736" spans="1:14" s="216" customFormat="1">
      <c r="A736" s="217" t="s">
        <v>255</v>
      </c>
      <c r="B736" s="216">
        <v>0</v>
      </c>
      <c r="C736" s="216">
        <v>0</v>
      </c>
      <c r="D736" s="216">
        <v>0</v>
      </c>
      <c r="E736" s="216">
        <v>0</v>
      </c>
      <c r="F736" s="216">
        <v>0</v>
      </c>
      <c r="G736" s="216">
        <v>0</v>
      </c>
      <c r="H736" s="216">
        <v>0</v>
      </c>
      <c r="I736" s="216">
        <v>0</v>
      </c>
      <c r="J736" s="216">
        <v>0</v>
      </c>
      <c r="K736" s="216">
        <v>0</v>
      </c>
      <c r="L736" s="216">
        <v>0</v>
      </c>
      <c r="M736" s="216">
        <v>0</v>
      </c>
      <c r="N736" s="216">
        <v>0</v>
      </c>
    </row>
    <row r="737" spans="1:14" s="211" customFormat="1">
      <c r="A737" s="218" t="s">
        <v>256</v>
      </c>
      <c r="B737" s="211">
        <v>0</v>
      </c>
      <c r="C737" s="211">
        <v>0</v>
      </c>
      <c r="D737" s="211">
        <v>0</v>
      </c>
      <c r="E737" s="211">
        <v>0</v>
      </c>
      <c r="F737" s="211">
        <v>0</v>
      </c>
      <c r="G737" s="211">
        <v>0</v>
      </c>
      <c r="H737" s="211">
        <v>0</v>
      </c>
      <c r="I737" s="211">
        <v>0</v>
      </c>
      <c r="J737" s="211">
        <v>0</v>
      </c>
      <c r="K737" s="211">
        <v>0</v>
      </c>
      <c r="L737" s="211">
        <v>0</v>
      </c>
      <c r="M737" s="211">
        <v>0</v>
      </c>
      <c r="N737" s="211">
        <v>0</v>
      </c>
    </row>
    <row r="738" spans="1:14" s="216" customFormat="1">
      <c r="A738" s="217" t="s">
        <v>257</v>
      </c>
      <c r="B738" s="216">
        <v>0</v>
      </c>
      <c r="C738" s="216">
        <v>0</v>
      </c>
      <c r="D738" s="216">
        <v>0</v>
      </c>
      <c r="E738" s="216">
        <v>0</v>
      </c>
      <c r="F738" s="216">
        <v>0</v>
      </c>
      <c r="G738" s="216">
        <v>0</v>
      </c>
      <c r="H738" s="216">
        <v>0</v>
      </c>
      <c r="I738" s="216">
        <v>0</v>
      </c>
      <c r="J738" s="216">
        <v>0</v>
      </c>
      <c r="K738" s="216">
        <v>0</v>
      </c>
      <c r="L738" s="216">
        <v>0</v>
      </c>
      <c r="M738" s="216">
        <v>0</v>
      </c>
      <c r="N738" s="216">
        <v>0</v>
      </c>
    </row>
    <row r="739" spans="1:14" s="211" customFormat="1">
      <c r="A739" s="218" t="s">
        <v>258</v>
      </c>
      <c r="B739" s="211">
        <v>0</v>
      </c>
      <c r="C739" s="211">
        <v>0</v>
      </c>
      <c r="D739" s="211">
        <v>0</v>
      </c>
      <c r="E739" s="211">
        <v>0</v>
      </c>
      <c r="F739" s="211">
        <v>0</v>
      </c>
      <c r="G739" s="211">
        <v>0</v>
      </c>
      <c r="H739" s="211">
        <v>0</v>
      </c>
      <c r="I739" s="211">
        <v>0</v>
      </c>
      <c r="J739" s="211">
        <v>0</v>
      </c>
      <c r="K739" s="211">
        <v>0</v>
      </c>
      <c r="L739" s="211">
        <v>0</v>
      </c>
      <c r="M739" s="211">
        <v>0</v>
      </c>
      <c r="N739" s="211">
        <v>0</v>
      </c>
    </row>
    <row r="740" spans="1:14" s="211" customFormat="1">
      <c r="A740" s="214" t="s">
        <v>259</v>
      </c>
    </row>
    <row r="741" spans="1:14" s="216" customFormat="1">
      <c r="A741" s="215" t="s">
        <v>260</v>
      </c>
      <c r="B741" s="216">
        <v>0.391570472712225</v>
      </c>
      <c r="C741" s="216">
        <v>0.40749931838048198</v>
      </c>
      <c r="D741" s="216">
        <v>0.416750076448344</v>
      </c>
      <c r="E741" s="216">
        <v>0.393737567409356</v>
      </c>
      <c r="F741" s="216">
        <v>0.382049935443665</v>
      </c>
      <c r="G741" s="216">
        <v>0.38929155479419197</v>
      </c>
      <c r="H741" s="216">
        <v>0.38576780824575202</v>
      </c>
      <c r="I741" s="216">
        <v>0.378565237876204</v>
      </c>
      <c r="J741" s="216">
        <v>0.38896675424328397</v>
      </c>
      <c r="K741" s="216">
        <v>0.40011594401883599</v>
      </c>
      <c r="L741" s="216">
        <v>0.41019515153181202</v>
      </c>
      <c r="M741" s="216">
        <v>0.40270546146503</v>
      </c>
      <c r="N741" s="216">
        <v>0.39560127354743202</v>
      </c>
    </row>
    <row r="742" spans="1:14" s="211" customFormat="1">
      <c r="A742" s="214" t="s">
        <v>261</v>
      </c>
      <c r="B742" s="211">
        <v>9004443406.2452507</v>
      </c>
      <c r="C742" s="211">
        <v>8066989315.0686502</v>
      </c>
      <c r="D742" s="211">
        <v>8077662297.5789099</v>
      </c>
      <c r="E742" s="211">
        <v>8354144391.5539598</v>
      </c>
      <c r="F742" s="211">
        <v>9413082860.6326904</v>
      </c>
      <c r="G742" s="211">
        <v>10271030062.595699</v>
      </c>
      <c r="H742" s="211">
        <v>10911212907.678101</v>
      </c>
      <c r="I742" s="211">
        <v>11064065776.7463</v>
      </c>
      <c r="J742" s="211">
        <v>10809027795.486799</v>
      </c>
      <c r="K742" s="211">
        <v>9989465920.0953693</v>
      </c>
      <c r="L742" s="211">
        <v>8731789064.06884</v>
      </c>
      <c r="M742" s="211">
        <v>8541075565.0773897</v>
      </c>
      <c r="N742" s="211">
        <v>113233989362.828</v>
      </c>
    </row>
    <row r="743" spans="1:14" s="211" customFormat="1">
      <c r="A743" s="214" t="s">
        <v>262</v>
      </c>
    </row>
    <row r="744" spans="1:14" s="216" customFormat="1">
      <c r="A744" s="215" t="s">
        <v>263</v>
      </c>
      <c r="B744" s="216">
        <v>0.17499999999999999</v>
      </c>
      <c r="C744" s="216">
        <v>0.17499999999999999</v>
      </c>
      <c r="D744" s="216">
        <v>0.17499999999999999</v>
      </c>
      <c r="E744" s="216">
        <v>0.17499999999999999</v>
      </c>
      <c r="F744" s="216">
        <v>0.17499999999999999</v>
      </c>
      <c r="G744" s="216">
        <v>0.17499999999999999</v>
      </c>
      <c r="H744" s="216">
        <v>0.17499999999999999</v>
      </c>
      <c r="I744" s="216">
        <v>0.17499999999999999</v>
      </c>
      <c r="J744" s="216">
        <v>0.17499999999999999</v>
      </c>
      <c r="K744" s="216">
        <v>0.17499999999999999</v>
      </c>
      <c r="L744" s="216">
        <v>0.17499999999999999</v>
      </c>
      <c r="M744" s="216">
        <v>0.17499999999999999</v>
      </c>
      <c r="N744" s="216">
        <v>2.1</v>
      </c>
    </row>
    <row r="745" spans="1:14" s="220" customFormat="1">
      <c r="A745" s="219" t="s">
        <v>264</v>
      </c>
      <c r="B745" s="220">
        <v>5.0400000000000002E-3</v>
      </c>
      <c r="C745" s="220">
        <v>5.0400000000000002E-3</v>
      </c>
      <c r="D745" s="220">
        <v>5.0400000000000002E-3</v>
      </c>
      <c r="E745" s="220">
        <v>5.0400000000000002E-3</v>
      </c>
      <c r="F745" s="220">
        <v>5.0400000000000002E-3</v>
      </c>
      <c r="G745" s="220">
        <v>5.0400000000000002E-3</v>
      </c>
      <c r="H745" s="220">
        <v>5.0400000000000002E-3</v>
      </c>
      <c r="I745" s="220">
        <v>5.0400000000000002E-3</v>
      </c>
      <c r="J745" s="220">
        <v>5.0400000000000002E-3</v>
      </c>
      <c r="K745" s="220">
        <v>5.0400000000000002E-3</v>
      </c>
      <c r="L745" s="220">
        <v>5.0400000000000002E-3</v>
      </c>
      <c r="M745" s="220">
        <v>5.0400000000000002E-3</v>
      </c>
      <c r="N745" s="220">
        <v>6.0479999999999999E-2</v>
      </c>
    </row>
    <row r="746" spans="1:14" s="211" customFormat="1">
      <c r="A746" s="214" t="s">
        <v>265</v>
      </c>
    </row>
    <row r="747" spans="1:14" s="211" customFormat="1">
      <c r="A747" s="214" t="s">
        <v>266</v>
      </c>
    </row>
    <row r="748" spans="1:14" s="211" customFormat="1">
      <c r="A748" s="214" t="s">
        <v>267</v>
      </c>
    </row>
    <row r="749" spans="1:14" s="222" customFormat="1">
      <c r="A749" s="221" t="s">
        <v>268</v>
      </c>
      <c r="B749" s="222">
        <v>0.391570472712225</v>
      </c>
      <c r="C749" s="222">
        <v>0.40749931838048198</v>
      </c>
      <c r="D749" s="222">
        <v>0.416750076448344</v>
      </c>
      <c r="E749" s="222">
        <v>0.393737567409356</v>
      </c>
      <c r="F749" s="222">
        <v>0.382049935443665</v>
      </c>
      <c r="G749" s="222">
        <v>0.38929155479419197</v>
      </c>
      <c r="H749" s="222">
        <v>0.38576780824575202</v>
      </c>
      <c r="I749" s="222">
        <v>0.378565237876204</v>
      </c>
      <c r="J749" s="222">
        <v>0.38896675424328397</v>
      </c>
      <c r="K749" s="222">
        <v>0.40011594401883599</v>
      </c>
      <c r="L749" s="222">
        <v>0.41019515153181202</v>
      </c>
      <c r="M749" s="222">
        <v>0.40270546146503</v>
      </c>
      <c r="N749" s="222">
        <v>0.39560127354743202</v>
      </c>
    </row>
    <row r="750" spans="1:14" s="222" customFormat="1">
      <c r="A750" s="221" t="s">
        <v>269</v>
      </c>
      <c r="B750" s="222">
        <v>0</v>
      </c>
      <c r="C750" s="222">
        <v>0</v>
      </c>
      <c r="D750" s="222">
        <v>0</v>
      </c>
      <c r="E750" s="222">
        <v>0</v>
      </c>
      <c r="F750" s="222">
        <v>0</v>
      </c>
      <c r="G750" s="222">
        <v>0</v>
      </c>
      <c r="H750" s="222">
        <v>0</v>
      </c>
      <c r="I750" s="222">
        <v>0</v>
      </c>
      <c r="J750" s="222">
        <v>0</v>
      </c>
      <c r="K750" s="222">
        <v>0</v>
      </c>
      <c r="L750" s="222">
        <v>0</v>
      </c>
      <c r="M750" s="222">
        <v>0</v>
      </c>
      <c r="N750" s="222">
        <v>0</v>
      </c>
    </row>
    <row r="751" spans="1:14" s="222" customFormat="1">
      <c r="A751" s="223" t="s">
        <v>270</v>
      </c>
      <c r="B751" s="222">
        <v>0</v>
      </c>
      <c r="C751" s="222">
        <v>0</v>
      </c>
      <c r="D751" s="222">
        <v>0</v>
      </c>
      <c r="E751" s="222">
        <v>0</v>
      </c>
      <c r="F751" s="222">
        <v>0</v>
      </c>
      <c r="G751" s="222">
        <v>0</v>
      </c>
      <c r="H751" s="222">
        <v>0</v>
      </c>
      <c r="I751" s="222">
        <v>0</v>
      </c>
      <c r="J751" s="222">
        <v>0</v>
      </c>
      <c r="K751" s="222">
        <v>0</v>
      </c>
      <c r="L751" s="222">
        <v>0</v>
      </c>
      <c r="M751" s="222">
        <v>0</v>
      </c>
      <c r="N751" s="222">
        <v>0</v>
      </c>
    </row>
    <row r="752" spans="1:14" s="222" customFormat="1">
      <c r="A752" s="221" t="s">
        <v>271</v>
      </c>
      <c r="B752" s="222">
        <v>0.159626950490553</v>
      </c>
      <c r="C752" s="222">
        <v>0.159626950490553</v>
      </c>
      <c r="D752" s="222">
        <v>0.159626950490553</v>
      </c>
      <c r="E752" s="222">
        <v>0.159626950490553</v>
      </c>
      <c r="F752" s="222">
        <v>0.159626950490553</v>
      </c>
      <c r="G752" s="222">
        <v>0.159626950490553</v>
      </c>
      <c r="H752" s="222">
        <v>0.159626950490553</v>
      </c>
      <c r="I752" s="222">
        <v>0.159626950490553</v>
      </c>
      <c r="J752" s="222">
        <v>0.159626950490553</v>
      </c>
      <c r="K752" s="222">
        <v>0.159626950490553</v>
      </c>
      <c r="L752" s="222">
        <v>0.159626950490553</v>
      </c>
      <c r="M752" s="222">
        <v>0.159626950490553</v>
      </c>
      <c r="N752" s="222">
        <v>0.159626950490553</v>
      </c>
    </row>
    <row r="753" spans="1:14" s="222" customFormat="1">
      <c r="A753" s="221" t="s">
        <v>272</v>
      </c>
      <c r="B753" s="222">
        <v>1.00471310530057E-2</v>
      </c>
      <c r="C753" s="222">
        <v>1.00471310530057E-2</v>
      </c>
      <c r="D753" s="222">
        <v>1.00471310530057E-2</v>
      </c>
      <c r="E753" s="222">
        <v>1.00471310530057E-2</v>
      </c>
      <c r="F753" s="222">
        <v>1.00471310530057E-2</v>
      </c>
      <c r="G753" s="222">
        <v>1.00471310530057E-2</v>
      </c>
      <c r="H753" s="222">
        <v>1.00471310530057E-2</v>
      </c>
      <c r="I753" s="222">
        <v>1.00471310530057E-2</v>
      </c>
      <c r="J753" s="222">
        <v>1.00471310530057E-2</v>
      </c>
      <c r="K753" s="222">
        <v>1.00471310530057E-2</v>
      </c>
      <c r="L753" s="222">
        <v>1.00471310530057E-2</v>
      </c>
      <c r="M753" s="222">
        <v>1.00471310530057E-2</v>
      </c>
      <c r="N753" s="222">
        <v>1.00471310530057E-2</v>
      </c>
    </row>
    <row r="754" spans="1:14" s="222" customFormat="1">
      <c r="A754" s="221" t="s">
        <v>273</v>
      </c>
      <c r="B754" s="222">
        <v>1.15640965057567E-2</v>
      </c>
      <c r="C754" s="222">
        <v>1.15640965057567E-2</v>
      </c>
      <c r="D754" s="222">
        <v>1.15640965057567E-2</v>
      </c>
      <c r="E754" s="222">
        <v>1.15640965057567E-2</v>
      </c>
      <c r="F754" s="222">
        <v>1.15640965057567E-2</v>
      </c>
      <c r="G754" s="222">
        <v>1.15640965057567E-2</v>
      </c>
      <c r="H754" s="222">
        <v>1.15640965057567E-2</v>
      </c>
      <c r="I754" s="222">
        <v>1.15640965057567E-2</v>
      </c>
      <c r="J754" s="222">
        <v>1.15640965057567E-2</v>
      </c>
      <c r="K754" s="222">
        <v>1.15640965057567E-2</v>
      </c>
      <c r="L754" s="222">
        <v>1.15640965057567E-2</v>
      </c>
      <c r="M754" s="222">
        <v>1.15640965057567E-2</v>
      </c>
      <c r="N754" s="222">
        <v>1.15640965057567E-2</v>
      </c>
    </row>
    <row r="755" spans="1:14" s="222" customFormat="1">
      <c r="A755" s="221" t="s">
        <v>274</v>
      </c>
      <c r="B755" s="222">
        <v>1.7693795727123901E-2</v>
      </c>
      <c r="C755" s="222">
        <v>1.7693795727123901E-2</v>
      </c>
      <c r="D755" s="222">
        <v>1.7693795727123901E-2</v>
      </c>
      <c r="E755" s="222">
        <v>1.7693795727123901E-2</v>
      </c>
      <c r="F755" s="222">
        <v>1.7693795727123901E-2</v>
      </c>
      <c r="G755" s="222">
        <v>1.7693795727123901E-2</v>
      </c>
      <c r="H755" s="222">
        <v>1.7693795727123901E-2</v>
      </c>
      <c r="I755" s="222">
        <v>1.7693795727123901E-2</v>
      </c>
      <c r="J755" s="222">
        <v>1.7693795727123901E-2</v>
      </c>
      <c r="K755" s="222">
        <v>1.7693795727123901E-2</v>
      </c>
      <c r="L755" s="222">
        <v>1.7693795727123901E-2</v>
      </c>
      <c r="M755" s="222">
        <v>1.7693795727123901E-2</v>
      </c>
      <c r="N755" s="222">
        <v>1.7693795727123901E-2</v>
      </c>
    </row>
    <row r="756" spans="1:14" s="222" customFormat="1">
      <c r="A756" s="221" t="s">
        <v>275</v>
      </c>
      <c r="B756" s="222">
        <v>0</v>
      </c>
      <c r="C756" s="222">
        <v>0</v>
      </c>
      <c r="D756" s="222">
        <v>0</v>
      </c>
      <c r="E756" s="222">
        <v>0</v>
      </c>
      <c r="F756" s="222">
        <v>0</v>
      </c>
      <c r="G756" s="222">
        <v>0</v>
      </c>
      <c r="H756" s="222">
        <v>0</v>
      </c>
      <c r="I756" s="222">
        <v>0</v>
      </c>
      <c r="J756" s="222">
        <v>0</v>
      </c>
      <c r="K756" s="222">
        <v>0</v>
      </c>
      <c r="L756" s="222">
        <v>0</v>
      </c>
      <c r="M756" s="222">
        <v>0</v>
      </c>
      <c r="N756" s="222">
        <v>0</v>
      </c>
    </row>
    <row r="757" spans="1:14" s="222" customFormat="1">
      <c r="A757" s="221" t="s">
        <v>276</v>
      </c>
      <c r="B757" s="222">
        <v>0</v>
      </c>
      <c r="C757" s="222">
        <v>0</v>
      </c>
      <c r="D757" s="222">
        <v>0</v>
      </c>
      <c r="E757" s="222">
        <v>0</v>
      </c>
      <c r="F757" s="222">
        <v>0</v>
      </c>
      <c r="G757" s="222">
        <v>0</v>
      </c>
      <c r="H757" s="222">
        <v>0</v>
      </c>
      <c r="I757" s="222">
        <v>0</v>
      </c>
      <c r="J757" s="222">
        <v>0</v>
      </c>
      <c r="K757" s="222">
        <v>0</v>
      </c>
      <c r="L757" s="222">
        <v>0</v>
      </c>
      <c r="M757" s="222">
        <v>0</v>
      </c>
      <c r="N757" s="222">
        <v>0</v>
      </c>
    </row>
    <row r="758" spans="1:14" s="222" customFormat="1">
      <c r="A758" s="221" t="s">
        <v>277</v>
      </c>
      <c r="B758" s="222">
        <v>6.5034125980626602E-3</v>
      </c>
      <c r="C758" s="222">
        <v>6.5034125980626602E-3</v>
      </c>
      <c r="D758" s="222">
        <v>6.5034125980626602E-3</v>
      </c>
      <c r="E758" s="222">
        <v>6.5034125980626602E-3</v>
      </c>
      <c r="F758" s="222">
        <v>6.5034125980626602E-3</v>
      </c>
      <c r="G758" s="222">
        <v>6.5034125980626602E-3</v>
      </c>
      <c r="H758" s="222">
        <v>6.5034125980626602E-3</v>
      </c>
      <c r="I758" s="222">
        <v>6.5034125980626602E-3</v>
      </c>
      <c r="J758" s="222">
        <v>6.5034125980626602E-3</v>
      </c>
      <c r="K758" s="222">
        <v>6.5034125980626602E-3</v>
      </c>
      <c r="L758" s="222">
        <v>6.5034125980626602E-3</v>
      </c>
      <c r="M758" s="222">
        <v>6.5034125980626602E-3</v>
      </c>
      <c r="N758" s="222">
        <v>6.5034125980626602E-3</v>
      </c>
    </row>
    <row r="759" spans="1:14" s="222" customFormat="1">
      <c r="A759" s="221" t="s">
        <v>278</v>
      </c>
      <c r="B759" s="222">
        <v>0.28105935339299998</v>
      </c>
      <c r="C759" s="222">
        <v>0.27891166095362302</v>
      </c>
      <c r="D759" s="222">
        <v>0.27517381244314898</v>
      </c>
      <c r="E759" s="222">
        <v>0.277643501797671</v>
      </c>
      <c r="F759" s="222">
        <v>0.278353052317104</v>
      </c>
      <c r="G759" s="222">
        <v>0.277417829029733</v>
      </c>
      <c r="H759" s="222">
        <v>0.26887100054440799</v>
      </c>
      <c r="I759" s="222">
        <v>0.26953107673429899</v>
      </c>
      <c r="J759" s="222">
        <v>0.26978950055533002</v>
      </c>
      <c r="K759" s="222">
        <v>0.286520387398361</v>
      </c>
      <c r="L759" s="222">
        <v>0.28484736157158902</v>
      </c>
      <c r="M759" s="222">
        <v>0.28370343036315399</v>
      </c>
      <c r="N759" s="222">
        <v>0.277651830591785</v>
      </c>
    </row>
    <row r="760" spans="1:14" s="222" customFormat="1">
      <c r="A760" s="221" t="s">
        <v>279</v>
      </c>
      <c r="B760" s="222">
        <v>0.15</v>
      </c>
      <c r="C760" s="222">
        <v>0.15</v>
      </c>
      <c r="D760" s="222">
        <v>0.15</v>
      </c>
      <c r="E760" s="222">
        <v>0.15</v>
      </c>
      <c r="F760" s="222">
        <v>0.15</v>
      </c>
      <c r="G760" s="222">
        <v>0.15</v>
      </c>
      <c r="H760" s="222">
        <v>0.15</v>
      </c>
      <c r="I760" s="222">
        <v>0.15</v>
      </c>
      <c r="J760" s="222">
        <v>0.15</v>
      </c>
      <c r="K760" s="222">
        <v>0.15</v>
      </c>
      <c r="L760" s="222">
        <v>0.15</v>
      </c>
      <c r="M760" s="222">
        <v>0.15</v>
      </c>
      <c r="N760" s="222">
        <v>0.149999999999999</v>
      </c>
    </row>
    <row r="761" spans="1:14" s="222" customFormat="1">
      <c r="A761" s="221" t="s">
        <v>280</v>
      </c>
      <c r="B761" s="222">
        <v>2.8982644717769401E-2</v>
      </c>
      <c r="C761" s="222">
        <v>2.8982644717769401E-2</v>
      </c>
      <c r="D761" s="222">
        <v>2.8982644717769401E-2</v>
      </c>
      <c r="E761" s="222">
        <v>2.8982644717769401E-2</v>
      </c>
      <c r="F761" s="222">
        <v>2.8982644717769401E-2</v>
      </c>
      <c r="G761" s="222">
        <v>2.8982644717769401E-2</v>
      </c>
      <c r="H761" s="222">
        <v>2.8982644717769401E-2</v>
      </c>
      <c r="I761" s="222">
        <v>2.8982644717769401E-2</v>
      </c>
      <c r="J761" s="222">
        <v>2.8982644717769401E-2</v>
      </c>
      <c r="K761" s="222">
        <v>2.8982644717769401E-2</v>
      </c>
      <c r="L761" s="222">
        <v>2.8982644717769401E-2</v>
      </c>
      <c r="M761" s="222">
        <v>2.8982644717769401E-2</v>
      </c>
      <c r="N761" s="222">
        <v>2.8982644717769401E-2</v>
      </c>
    </row>
    <row r="762" spans="1:14" s="211" customFormat="1">
      <c r="A762" s="214" t="s">
        <v>281</v>
      </c>
    </row>
    <row r="763" spans="1:14" s="211" customFormat="1">
      <c r="A763" s="214" t="s">
        <v>282</v>
      </c>
    </row>
    <row r="764" spans="1:14" s="211" customFormat="1">
      <c r="A764" s="214" t="s">
        <v>283</v>
      </c>
      <c r="B764" s="211">
        <v>450642787.33229297</v>
      </c>
      <c r="C764" s="211">
        <v>408654446.694076</v>
      </c>
      <c r="D764" s="211">
        <v>409950095.74292099</v>
      </c>
      <c r="E764" s="211">
        <v>417232822.811782</v>
      </c>
      <c r="F764" s="211">
        <v>466493675.72822201</v>
      </c>
      <c r="G764" s="211">
        <v>510692569.99886698</v>
      </c>
      <c r="H764" s="211">
        <v>543984817.99980998</v>
      </c>
      <c r="I764" s="211">
        <v>551929960.10732496</v>
      </c>
      <c r="J764" s="211">
        <v>538738202.11074698</v>
      </c>
      <c r="K764" s="211">
        <v>498940659.96211499</v>
      </c>
      <c r="L764" s="211">
        <v>436189317.90142602</v>
      </c>
      <c r="M764" s="211">
        <v>428351139.31153703</v>
      </c>
      <c r="N764" s="211">
        <v>5661800495.7011204</v>
      </c>
    </row>
    <row r="765" spans="1:14" s="211" customFormat="1">
      <c r="A765" s="214" t="s">
        <v>341</v>
      </c>
      <c r="B765" s="211">
        <v>15101394</v>
      </c>
      <c r="C765" s="211">
        <v>12897064.2020388</v>
      </c>
      <c r="D765" s="211">
        <v>15721196.078800401</v>
      </c>
      <c r="E765" s="211">
        <v>14218269.5258113</v>
      </c>
      <c r="F765" s="211">
        <v>13449172.354324101</v>
      </c>
      <c r="G765" s="211">
        <v>13798458.684122199</v>
      </c>
      <c r="H765" s="211">
        <v>15254756.0619497</v>
      </c>
      <c r="I765" s="211">
        <v>16243076.6363161</v>
      </c>
      <c r="J765" s="211">
        <v>16376120.455397001</v>
      </c>
      <c r="K765" s="211">
        <v>16799882.701784901</v>
      </c>
      <c r="L765" s="211">
        <v>15797372.8602312</v>
      </c>
      <c r="M765" s="211">
        <v>14673127.469897</v>
      </c>
      <c r="N765" s="211">
        <v>180329891.030673</v>
      </c>
    </row>
    <row r="766" spans="1:14" s="211" customFormat="1">
      <c r="A766" s="214" t="s">
        <v>284</v>
      </c>
      <c r="B766" s="211">
        <v>0</v>
      </c>
      <c r="C766" s="211">
        <v>2410775</v>
      </c>
      <c r="D766" s="211">
        <v>2454700</v>
      </c>
      <c r="E766" s="211">
        <v>2545910</v>
      </c>
      <c r="F766" s="211">
        <v>2594805</v>
      </c>
      <c r="G766" s="211">
        <v>2551737.5</v>
      </c>
      <c r="H766" s="211">
        <v>2560312.5</v>
      </c>
      <c r="I766" s="211">
        <v>2743464</v>
      </c>
      <c r="J766" s="211">
        <v>2566088</v>
      </c>
      <c r="K766" s="211">
        <v>2547982.4</v>
      </c>
      <c r="L766" s="211">
        <v>2533060</v>
      </c>
      <c r="M766" s="211">
        <v>2374617.6</v>
      </c>
      <c r="N766" s="211">
        <v>27883452</v>
      </c>
    </row>
    <row r="767" spans="1:14" s="211" customFormat="1">
      <c r="A767" s="214" t="s">
        <v>285</v>
      </c>
      <c r="B767" s="211">
        <v>0</v>
      </c>
      <c r="C767" s="211">
        <v>0</v>
      </c>
      <c r="D767" s="211">
        <v>0</v>
      </c>
      <c r="E767" s="211">
        <v>0</v>
      </c>
      <c r="F767" s="211">
        <v>0</v>
      </c>
      <c r="G767" s="211">
        <v>0</v>
      </c>
      <c r="H767" s="211">
        <v>0</v>
      </c>
      <c r="I767" s="211">
        <v>0</v>
      </c>
      <c r="J767" s="211">
        <v>0</v>
      </c>
      <c r="K767" s="211">
        <v>0</v>
      </c>
      <c r="L767" s="211">
        <v>0</v>
      </c>
      <c r="M767" s="211">
        <v>0</v>
      </c>
      <c r="N767" s="211">
        <v>0</v>
      </c>
    </row>
    <row r="768" spans="1:14" s="211" customFormat="1">
      <c r="A768" s="214" t="s">
        <v>286</v>
      </c>
      <c r="B768" s="211">
        <v>0</v>
      </c>
      <c r="C768" s="211">
        <v>0</v>
      </c>
      <c r="D768" s="211">
        <v>0</v>
      </c>
      <c r="E768" s="211">
        <v>0</v>
      </c>
      <c r="F768" s="211">
        <v>0</v>
      </c>
      <c r="G768" s="211">
        <v>0</v>
      </c>
      <c r="H768" s="211">
        <v>0</v>
      </c>
      <c r="I768" s="211">
        <v>0</v>
      </c>
      <c r="J768" s="211">
        <v>0</v>
      </c>
      <c r="K768" s="211">
        <v>0</v>
      </c>
      <c r="L768" s="211">
        <v>0</v>
      </c>
      <c r="M768" s="211">
        <v>0</v>
      </c>
      <c r="N768" s="211">
        <v>0</v>
      </c>
    </row>
    <row r="769" spans="1:14" s="211" customFormat="1">
      <c r="A769" s="218" t="s">
        <v>287</v>
      </c>
      <c r="B769" s="211">
        <v>0</v>
      </c>
      <c r="C769" s="211">
        <v>0</v>
      </c>
      <c r="D769" s="211">
        <v>0</v>
      </c>
      <c r="E769" s="211">
        <v>0</v>
      </c>
      <c r="F769" s="211">
        <v>0</v>
      </c>
      <c r="G769" s="211">
        <v>0</v>
      </c>
      <c r="H769" s="211">
        <v>0</v>
      </c>
      <c r="I769" s="211">
        <v>0</v>
      </c>
      <c r="J769" s="211">
        <v>0</v>
      </c>
      <c r="K769" s="211">
        <v>0</v>
      </c>
      <c r="L769" s="211">
        <v>0</v>
      </c>
      <c r="M769" s="211">
        <v>0</v>
      </c>
      <c r="N769" s="211">
        <v>0</v>
      </c>
    </row>
    <row r="770" spans="1:14" s="211" customFormat="1">
      <c r="A770" s="214" t="s">
        <v>288</v>
      </c>
      <c r="B770" s="211">
        <v>465744181.33229297</v>
      </c>
      <c r="C770" s="211">
        <v>423962285.89611501</v>
      </c>
      <c r="D770" s="211">
        <v>428125991.82172102</v>
      </c>
      <c r="E770" s="211">
        <v>433997002.33759302</v>
      </c>
      <c r="F770" s="211">
        <v>482537653.082546</v>
      </c>
      <c r="G770" s="211">
        <v>527042766.182989</v>
      </c>
      <c r="H770" s="211">
        <v>561799886.56175995</v>
      </c>
      <c r="I770" s="211">
        <v>570916500.74364102</v>
      </c>
      <c r="J770" s="211">
        <v>557680410.56614399</v>
      </c>
      <c r="K770" s="211">
        <v>518288525.06389999</v>
      </c>
      <c r="L770" s="211">
        <v>454519750.761657</v>
      </c>
      <c r="M770" s="211">
        <v>445398884.38143402</v>
      </c>
      <c r="N770" s="211">
        <v>5870013838.7318001</v>
      </c>
    </row>
    <row r="771" spans="1:14" s="211" customFormat="1">
      <c r="A771" s="214" t="s">
        <v>289</v>
      </c>
      <c r="B771" s="211">
        <v>228872335.34420601</v>
      </c>
      <c r="C771" s="211">
        <v>203585126.37498099</v>
      </c>
      <c r="D771" s="211">
        <v>203855479.59725499</v>
      </c>
      <c r="E771" s="211">
        <v>208943880.36239299</v>
      </c>
      <c r="F771" s="211">
        <v>235847392.41787699</v>
      </c>
      <c r="G771" s="211">
        <v>258645408.943854</v>
      </c>
      <c r="H771" s="211">
        <v>275124465.62481898</v>
      </c>
      <c r="I771" s="211">
        <v>278830238.16360903</v>
      </c>
      <c r="J771" s="211">
        <v>272649729.82294798</v>
      </c>
      <c r="K771" s="211">
        <v>251463053.84738401</v>
      </c>
      <c r="L771" s="211">
        <v>219108046.701217</v>
      </c>
      <c r="M771" s="211">
        <v>216312860.142095</v>
      </c>
      <c r="N771" s="211">
        <v>2853238017.3426399</v>
      </c>
    </row>
    <row r="772" spans="1:14" s="211" customFormat="1">
      <c r="A772" s="214" t="s">
        <v>290</v>
      </c>
      <c r="B772" s="211">
        <v>11641544.699522801</v>
      </c>
      <c r="C772" s="211">
        <v>12019256.9831012</v>
      </c>
      <c r="D772" s="211">
        <v>12034068.375594599</v>
      </c>
      <c r="E772" s="211">
        <v>14504002.079125499</v>
      </c>
      <c r="F772" s="211">
        <v>15886445.3097656</v>
      </c>
      <c r="G772" s="211">
        <v>15916112.349586001</v>
      </c>
      <c r="H772" s="211">
        <v>16518198.711802</v>
      </c>
      <c r="I772" s="211">
        <v>16911250.704809099</v>
      </c>
      <c r="J772" s="211">
        <v>16252554.2475102</v>
      </c>
      <c r="K772" s="211">
        <v>15580018.573530501</v>
      </c>
      <c r="L772" s="211">
        <v>14376410.898745</v>
      </c>
      <c r="M772" s="211">
        <v>11894075.2312374</v>
      </c>
      <c r="N772" s="211">
        <v>173533938.16433001</v>
      </c>
    </row>
    <row r="773" spans="1:14" s="211" customFormat="1">
      <c r="A773" s="214" t="s">
        <v>291</v>
      </c>
      <c r="B773" s="211">
        <v>14405527.014981</v>
      </c>
      <c r="C773" s="211">
        <v>12813916.6904226</v>
      </c>
      <c r="D773" s="211">
        <v>12830933.0792369</v>
      </c>
      <c r="E773" s="211">
        <v>13151203.742683399</v>
      </c>
      <c r="F773" s="211">
        <v>14844546.317836899</v>
      </c>
      <c r="G773" s="211">
        <v>16279483.583011501</v>
      </c>
      <c r="H773" s="211">
        <v>17316697.1712857</v>
      </c>
      <c r="I773" s="211">
        <v>17549943.388390198</v>
      </c>
      <c r="J773" s="211">
        <v>17160934.0320003</v>
      </c>
      <c r="K773" s="211">
        <v>15827416.6688614</v>
      </c>
      <c r="L773" s="211">
        <v>13790949.7939416</v>
      </c>
      <c r="M773" s="211">
        <v>13615017.060836099</v>
      </c>
      <c r="N773" s="211">
        <v>179586568.543488</v>
      </c>
    </row>
    <row r="774" spans="1:14" s="211" customFormat="1">
      <c r="A774" s="214" t="s">
        <v>292</v>
      </c>
      <c r="B774" s="211">
        <v>-10454180.2527213</v>
      </c>
      <c r="C774" s="211">
        <v>-9967414.7720540892</v>
      </c>
      <c r="D774" s="211">
        <v>-10189023.554591</v>
      </c>
      <c r="E774" s="211">
        <v>-11111210.720168</v>
      </c>
      <c r="F774" s="211">
        <v>-12678544.811811499</v>
      </c>
      <c r="G774" s="211">
        <v>-12936470.881944301</v>
      </c>
      <c r="H774" s="211">
        <v>-13393142.4739151</v>
      </c>
      <c r="I774" s="211">
        <v>-13711932.986428199</v>
      </c>
      <c r="J774" s="211">
        <v>-13939048.8071966</v>
      </c>
      <c r="K774" s="211">
        <v>-13829238.381095899</v>
      </c>
      <c r="L774" s="211">
        <v>-11908756.361729201</v>
      </c>
      <c r="M774" s="211">
        <v>-10776507.397041099</v>
      </c>
      <c r="N774" s="211">
        <v>-144895471.40069601</v>
      </c>
    </row>
    <row r="775" spans="1:14" s="211" customFormat="1">
      <c r="A775" s="214" t="s">
        <v>293</v>
      </c>
      <c r="B775" s="211">
        <v>0</v>
      </c>
      <c r="C775" s="211">
        <v>0</v>
      </c>
      <c r="D775" s="211">
        <v>0</v>
      </c>
      <c r="E775" s="211">
        <v>0</v>
      </c>
      <c r="F775" s="211">
        <v>0</v>
      </c>
      <c r="G775" s="211">
        <v>0</v>
      </c>
      <c r="H775" s="211">
        <v>0</v>
      </c>
      <c r="I775" s="211">
        <v>0</v>
      </c>
      <c r="J775" s="211">
        <v>0</v>
      </c>
      <c r="K775" s="211">
        <v>0</v>
      </c>
      <c r="L775" s="211">
        <v>0</v>
      </c>
      <c r="M775" s="211">
        <v>0</v>
      </c>
      <c r="N775" s="211">
        <v>0</v>
      </c>
    </row>
    <row r="776" spans="1:14" s="211" customFormat="1">
      <c r="A776" s="214" t="s">
        <v>294</v>
      </c>
      <c r="B776" s="211">
        <v>-1493454.3218173301</v>
      </c>
      <c r="C776" s="211">
        <v>-1423916.3960077199</v>
      </c>
      <c r="D776" s="211">
        <v>-1455574.79351301</v>
      </c>
      <c r="E776" s="211">
        <v>-1587315.81716686</v>
      </c>
      <c r="F776" s="211">
        <v>-1811220.68740165</v>
      </c>
      <c r="G776" s="211">
        <v>-1848067.2688491901</v>
      </c>
      <c r="H776" s="211">
        <v>-1913306.06770216</v>
      </c>
      <c r="I776" s="211">
        <v>-1958847.5694897501</v>
      </c>
      <c r="J776" s="211">
        <v>-1991292.68674238</v>
      </c>
      <c r="K776" s="211">
        <v>-1975605.4830137</v>
      </c>
      <c r="L776" s="211">
        <v>-1701250.9088184601</v>
      </c>
      <c r="M776" s="211">
        <v>-1539501.0567201499</v>
      </c>
      <c r="N776" s="211">
        <v>-20699353.057242401</v>
      </c>
    </row>
    <row r="777" spans="1:14" s="211" customFormat="1">
      <c r="A777" s="214" t="s">
        <v>295</v>
      </c>
      <c r="B777" s="211">
        <v>12912072.6931637</v>
      </c>
      <c r="C777" s="211">
        <v>11390000.2944149</v>
      </c>
      <c r="D777" s="211">
        <v>11375358.2857239</v>
      </c>
      <c r="E777" s="211">
        <v>11563887.9255166</v>
      </c>
      <c r="F777" s="211">
        <v>13033325.6304352</v>
      </c>
      <c r="G777" s="211">
        <v>14431416.314162301</v>
      </c>
      <c r="H777" s="211">
        <v>15403391.1035835</v>
      </c>
      <c r="I777" s="211">
        <v>15591095.818900401</v>
      </c>
      <c r="J777" s="211">
        <v>15169641.345257901</v>
      </c>
      <c r="K777" s="211">
        <v>13851811.1858477</v>
      </c>
      <c r="L777" s="211">
        <v>12089698.885123201</v>
      </c>
      <c r="M777" s="211">
        <v>12075516.0041159</v>
      </c>
      <c r="N777" s="211">
        <v>158887215.48624501</v>
      </c>
    </row>
    <row r="778" spans="1:14" s="211" customFormat="1">
      <c r="A778" s="214" t="s">
        <v>296</v>
      </c>
      <c r="B778" s="211">
        <v>16580544.609069301</v>
      </c>
      <c r="C778" s="211">
        <v>14748625.0993456</v>
      </c>
      <c r="D778" s="211">
        <v>14768210.7065592</v>
      </c>
      <c r="E778" s="211">
        <v>15136837.4160666</v>
      </c>
      <c r="F778" s="211">
        <v>17085849.213869601</v>
      </c>
      <c r="G778" s="211">
        <v>18737440.392151501</v>
      </c>
      <c r="H778" s="211">
        <v>19931257.609086901</v>
      </c>
      <c r="I778" s="211">
        <v>20199720.491671901</v>
      </c>
      <c r="J778" s="211">
        <v>19751976.581972402</v>
      </c>
      <c r="K778" s="211">
        <v>18217118.183282901</v>
      </c>
      <c r="L778" s="211">
        <v>15873175.484804399</v>
      </c>
      <c r="M778" s="211">
        <v>15670679.5590102</v>
      </c>
      <c r="N778" s="211">
        <v>206701435.34689099</v>
      </c>
    </row>
    <row r="779" spans="1:14" s="211" customFormat="1">
      <c r="A779" s="214" t="s">
        <v>297</v>
      </c>
      <c r="B779" s="211">
        <v>25369277.159810498</v>
      </c>
      <c r="C779" s="211">
        <v>22566324.972629301</v>
      </c>
      <c r="D779" s="211">
        <v>22596292.184772201</v>
      </c>
      <c r="E779" s="211">
        <v>23160314.258986</v>
      </c>
      <c r="F779" s="211">
        <v>26142425.019036599</v>
      </c>
      <c r="G779" s="211">
        <v>28669463.505674299</v>
      </c>
      <c r="H779" s="211">
        <v>30496079.010090299</v>
      </c>
      <c r="I779" s="211">
        <v>30906844.122817401</v>
      </c>
      <c r="J779" s="211">
        <v>30221767.751105901</v>
      </c>
      <c r="K779" s="211">
        <v>27873337.766718201</v>
      </c>
      <c r="L779" s="211">
        <v>24286957.863859698</v>
      </c>
      <c r="M779" s="211">
        <v>23977126.348289602</v>
      </c>
      <c r="N779" s="211">
        <v>316266209.96379</v>
      </c>
    </row>
    <row r="780" spans="1:14" s="211" customFormat="1">
      <c r="A780" s="214" t="s">
        <v>298</v>
      </c>
      <c r="B780" s="211">
        <v>0</v>
      </c>
      <c r="C780" s="211">
        <v>0</v>
      </c>
      <c r="D780" s="211">
        <v>0</v>
      </c>
      <c r="E780" s="211">
        <v>0</v>
      </c>
      <c r="F780" s="211">
        <v>0</v>
      </c>
      <c r="G780" s="211">
        <v>0</v>
      </c>
      <c r="H780" s="211">
        <v>0</v>
      </c>
      <c r="I780" s="211">
        <v>0</v>
      </c>
      <c r="J780" s="211">
        <v>0</v>
      </c>
      <c r="K780" s="211">
        <v>0</v>
      </c>
      <c r="L780" s="211">
        <v>0</v>
      </c>
      <c r="M780" s="211">
        <v>0</v>
      </c>
      <c r="N780" s="211">
        <v>0</v>
      </c>
    </row>
    <row r="781" spans="1:14" s="211" customFormat="1">
      <c r="A781" s="214" t="s">
        <v>299</v>
      </c>
      <c r="B781" s="211">
        <v>9324560.94945959</v>
      </c>
      <c r="C781" s="211">
        <v>8294326.6884221397</v>
      </c>
      <c r="D781" s="211">
        <v>8305341.23544103</v>
      </c>
      <c r="E781" s="211">
        <v>8512649.3969908003</v>
      </c>
      <c r="F781" s="211">
        <v>9608733.9785484709</v>
      </c>
      <c r="G781" s="211">
        <v>10537555.2548445</v>
      </c>
      <c r="H781" s="211">
        <v>11208933.7688976</v>
      </c>
      <c r="I781" s="211">
        <v>11359911.832064601</v>
      </c>
      <c r="J781" s="211">
        <v>11108109.766802</v>
      </c>
      <c r="K781" s="211">
        <v>10244936.6307675</v>
      </c>
      <c r="L781" s="211">
        <v>8926750.9457178507</v>
      </c>
      <c r="M781" s="211">
        <v>8812871.3569224104</v>
      </c>
      <c r="N781" s="211">
        <v>116244681.804878</v>
      </c>
    </row>
    <row r="782" spans="1:14" s="211" customFormat="1">
      <c r="A782" s="214" t="s">
        <v>300</v>
      </c>
      <c r="B782" s="211">
        <v>770444516.78752601</v>
      </c>
      <c r="C782" s="211">
        <v>696565946.30901003</v>
      </c>
      <c r="D782" s="211">
        <v>701060742.20706797</v>
      </c>
      <c r="E782" s="211">
        <v>715818573.77667201</v>
      </c>
      <c r="F782" s="211">
        <v>800141824.65207899</v>
      </c>
      <c r="G782" s="211">
        <v>873980162.94326305</v>
      </c>
      <c r="H782" s="211">
        <v>930482212.39004004</v>
      </c>
      <c r="I782" s="211">
        <v>944715561.87751496</v>
      </c>
      <c r="J782" s="211">
        <v>922834190.08174098</v>
      </c>
      <c r="K782" s="211">
        <v>855518801.25143194</v>
      </c>
      <c r="L782" s="211">
        <v>749180791.54112506</v>
      </c>
      <c r="M782" s="211">
        <v>734142013.02310503</v>
      </c>
      <c r="N782" s="211">
        <v>9694885336.84058</v>
      </c>
    </row>
    <row r="783" spans="1:14" s="211" customFormat="1">
      <c r="A783" s="214" t="s">
        <v>301</v>
      </c>
    </row>
    <row r="784" spans="1:14" s="211" customFormat="1">
      <c r="A784" s="214" t="s">
        <v>302</v>
      </c>
      <c r="B784" s="211">
        <v>35730646.949532896</v>
      </c>
      <c r="C784" s="211">
        <v>31907439.190212201</v>
      </c>
      <c r="D784" s="211">
        <v>31555652.3238727</v>
      </c>
      <c r="E784" s="211">
        <v>32489054.3657315</v>
      </c>
      <c r="F784" s="211">
        <v>36552818.558659598</v>
      </c>
      <c r="G784" s="211">
        <v>39915629.086247496</v>
      </c>
      <c r="H784" s="211">
        <v>41187771.540210702</v>
      </c>
      <c r="I784" s="211">
        <v>41872586.709049404</v>
      </c>
      <c r="J784" s="211">
        <v>40936033.809530802</v>
      </c>
      <c r="K784" s="211">
        <v>40190773.948629998</v>
      </c>
      <c r="L784" s="211">
        <v>34886446.779577002</v>
      </c>
      <c r="M784" s="211">
        <v>34199609.191107802</v>
      </c>
      <c r="N784" s="211">
        <v>441424462.452362</v>
      </c>
    </row>
    <row r="785" spans="1:14" s="211" customFormat="1">
      <c r="A785" s="214" t="s">
        <v>303</v>
      </c>
      <c r="B785" s="211">
        <v>19069271.2330257</v>
      </c>
      <c r="C785" s="211">
        <v>17159970.515996601</v>
      </c>
      <c r="D785" s="211">
        <v>17201301.9936582</v>
      </c>
      <c r="E785" s="211">
        <v>17552574.158249602</v>
      </c>
      <c r="F785" s="211">
        <v>19697728.256102301</v>
      </c>
      <c r="G785" s="211">
        <v>21582406.523321901</v>
      </c>
      <c r="H785" s="211">
        <v>22978178.079904798</v>
      </c>
      <c r="I785" s="211">
        <v>23303019.7573433</v>
      </c>
      <c r="J785" s="211">
        <v>22759985.317405902</v>
      </c>
      <c r="K785" s="211">
        <v>21040792.758361898</v>
      </c>
      <c r="L785" s="211">
        <v>18371126.8662089</v>
      </c>
      <c r="M785" s="211">
        <v>18082056.2236402</v>
      </c>
      <c r="N785" s="211">
        <v>238798411.68321899</v>
      </c>
    </row>
    <row r="786" spans="1:14" s="211" customFormat="1">
      <c r="A786" s="214" t="s">
        <v>304</v>
      </c>
    </row>
    <row r="787" spans="1:14" s="229" customFormat="1">
      <c r="A787" s="228" t="s">
        <v>305</v>
      </c>
      <c r="B787" s="229">
        <v>825244434.97008395</v>
      </c>
      <c r="C787" s="229">
        <v>745633356.01521897</v>
      </c>
      <c r="D787" s="229">
        <v>749817696.52459896</v>
      </c>
      <c r="E787" s="229">
        <v>765860202.30065405</v>
      </c>
      <c r="F787" s="229">
        <v>856392371.46684098</v>
      </c>
      <c r="G787" s="229">
        <v>935478198.55283201</v>
      </c>
      <c r="H787" s="229">
        <v>994648162.01015496</v>
      </c>
      <c r="I787" s="229">
        <v>1009891168.3439</v>
      </c>
      <c r="J787" s="229">
        <v>986530209.20867705</v>
      </c>
      <c r="K787" s="229">
        <v>916750367.95842397</v>
      </c>
      <c r="L787" s="229">
        <v>802438365.18691099</v>
      </c>
      <c r="M787" s="229">
        <v>786423678.43785298</v>
      </c>
      <c r="N787" s="229">
        <v>10375108210.976101</v>
      </c>
    </row>
    <row r="788" spans="1:14" s="211" customFormat="1">
      <c r="A788" s="214" t="s">
        <v>306</v>
      </c>
    </row>
    <row r="789" spans="1:14" s="211" customFormat="1">
      <c r="A789" s="210" t="s">
        <v>307</v>
      </c>
    </row>
    <row r="790" spans="1:14" s="211" customFormat="1">
      <c r="A790" s="214" t="s">
        <v>308</v>
      </c>
      <c r="B790" s="211">
        <v>18592539.452199999</v>
      </c>
      <c r="C790" s="211">
        <v>16730971.2530967</v>
      </c>
      <c r="D790" s="211">
        <v>16771269.4438168</v>
      </c>
      <c r="E790" s="211">
        <v>17113759.804293402</v>
      </c>
      <c r="F790" s="211">
        <v>19205285.049699701</v>
      </c>
      <c r="G790" s="211">
        <v>21042846.360238802</v>
      </c>
      <c r="H790" s="211">
        <v>22403723.627907202</v>
      </c>
      <c r="I790" s="211">
        <v>22720444.2634097</v>
      </c>
      <c r="J790" s="211">
        <v>22190985.684470799</v>
      </c>
      <c r="K790" s="211">
        <v>20514772.939402901</v>
      </c>
      <c r="L790" s="211">
        <v>17911848.694553699</v>
      </c>
      <c r="M790" s="211">
        <v>17630004.8180492</v>
      </c>
      <c r="N790" s="211">
        <v>232828451.391139</v>
      </c>
    </row>
    <row r="791" spans="1:14" s="211" customFormat="1">
      <c r="A791" s="214" t="s">
        <v>309</v>
      </c>
      <c r="B791" s="211">
        <v>535465.13622336194</v>
      </c>
      <c r="C791" s="211">
        <v>481851.97208918602</v>
      </c>
      <c r="D791" s="211">
        <v>483012.55998192402</v>
      </c>
      <c r="E791" s="211">
        <v>492876.28236364899</v>
      </c>
      <c r="F791" s="211">
        <v>553112.20943135198</v>
      </c>
      <c r="G791" s="211">
        <v>606033.97517487896</v>
      </c>
      <c r="H791" s="211">
        <v>645227.24048372696</v>
      </c>
      <c r="I791" s="211">
        <v>654348.79478620004</v>
      </c>
      <c r="J791" s="211">
        <v>639100.38771276001</v>
      </c>
      <c r="K791" s="211">
        <v>590825.46065480402</v>
      </c>
      <c r="L791" s="211">
        <v>515861.24240314699</v>
      </c>
      <c r="M791" s="211">
        <v>507744.13875981799</v>
      </c>
      <c r="N791" s="211">
        <v>6705459.4000648102</v>
      </c>
    </row>
    <row r="792" spans="1:14" s="211" customFormat="1">
      <c r="A792" s="214" t="s">
        <v>310</v>
      </c>
      <c r="B792" s="211">
        <v>825244434.97008395</v>
      </c>
      <c r="C792" s="211">
        <v>745633356.01521897</v>
      </c>
      <c r="D792" s="211">
        <v>749817696.52459896</v>
      </c>
      <c r="E792" s="211">
        <v>765860202.30065405</v>
      </c>
      <c r="F792" s="211">
        <v>856392371.46684098</v>
      </c>
      <c r="G792" s="211">
        <v>935478198.55283201</v>
      </c>
      <c r="H792" s="211">
        <v>994648162.01015496</v>
      </c>
      <c r="I792" s="211">
        <v>1009891168.3439</v>
      </c>
      <c r="J792" s="211">
        <v>986530209.20867705</v>
      </c>
      <c r="K792" s="211">
        <v>916750367.95842397</v>
      </c>
      <c r="L792" s="211">
        <v>802438365.18691099</v>
      </c>
      <c r="M792" s="211">
        <v>786423678.43785298</v>
      </c>
      <c r="N792" s="211">
        <v>10375108210.976101</v>
      </c>
    </row>
    <row r="793" spans="1:14" s="211" customFormat="1">
      <c r="A793" s="214" t="s">
        <v>311</v>
      </c>
    </row>
    <row r="794" spans="1:14" s="225" customFormat="1">
      <c r="A794" s="224" t="s">
        <v>312</v>
      </c>
      <c r="B794" s="225">
        <v>1.0505444445994301</v>
      </c>
      <c r="C794" s="225">
        <v>1.0643255978283099</v>
      </c>
      <c r="D794" s="225">
        <v>1.0698385073857</v>
      </c>
      <c r="E794" s="225">
        <v>1.0492956877012301</v>
      </c>
      <c r="F794" s="225">
        <v>1.0383176062549699</v>
      </c>
      <c r="G794" s="225">
        <v>1.0446240023181299</v>
      </c>
      <c r="H794" s="225">
        <v>1.0325534272843699</v>
      </c>
      <c r="I794" s="225">
        <v>1.02601093310471</v>
      </c>
      <c r="J794" s="225">
        <v>1.03667087329282</v>
      </c>
      <c r="K794" s="225">
        <v>1.0645509499114001</v>
      </c>
      <c r="L794" s="225">
        <v>1.0729571315976101</v>
      </c>
      <c r="M794" s="225">
        <v>1.06432351032239</v>
      </c>
      <c r="N794" s="225">
        <v>1.05116772263342</v>
      </c>
    </row>
    <row r="795" spans="1:14" s="211" customFormat="1">
      <c r="A795" s="214" t="s">
        <v>313</v>
      </c>
    </row>
    <row r="796" spans="1:14" s="211" customFormat="1">
      <c r="A796" s="214" t="s">
        <v>314</v>
      </c>
    </row>
    <row r="797" spans="1:14" s="211" customFormat="1">
      <c r="A797" s="214" t="s">
        <v>315</v>
      </c>
      <c r="B797" s="211">
        <v>0</v>
      </c>
      <c r="C797" s="211">
        <v>0</v>
      </c>
      <c r="D797" s="211">
        <v>0</v>
      </c>
      <c r="E797" s="211">
        <v>0</v>
      </c>
      <c r="F797" s="211">
        <v>0</v>
      </c>
      <c r="G797" s="211">
        <v>0</v>
      </c>
      <c r="H797" s="211">
        <v>0</v>
      </c>
      <c r="I797" s="211">
        <v>0</v>
      </c>
      <c r="J797" s="211">
        <v>0</v>
      </c>
      <c r="K797" s="211">
        <v>0</v>
      </c>
      <c r="L797" s="211">
        <v>0</v>
      </c>
      <c r="M797" s="211">
        <v>0</v>
      </c>
      <c r="N797" s="211">
        <v>0</v>
      </c>
    </row>
    <row r="798" spans="1:14" s="211" customFormat="1">
      <c r="A798" s="214" t="s">
        <v>316</v>
      </c>
    </row>
    <row r="799" spans="1:14" s="213" customFormat="1">
      <c r="A799" s="212" t="s">
        <v>317</v>
      </c>
    </row>
    <row r="800" spans="1:14" s="213" customFormat="1">
      <c r="A800" s="212" t="s">
        <v>318</v>
      </c>
    </row>
    <row r="801" spans="1:14" s="211" customFormat="1">
      <c r="A801" s="210" t="s">
        <v>319</v>
      </c>
    </row>
    <row r="802" spans="1:14" s="213" customFormat="1">
      <c r="A802" s="212" t="s">
        <v>320</v>
      </c>
      <c r="B802" s="213" t="s">
        <v>322</v>
      </c>
      <c r="C802" s="213" t="s">
        <v>323</v>
      </c>
      <c r="D802" s="213" t="s">
        <v>324</v>
      </c>
      <c r="E802" s="213" t="s">
        <v>325</v>
      </c>
      <c r="F802" s="213" t="s">
        <v>326</v>
      </c>
      <c r="G802" s="213" t="s">
        <v>327</v>
      </c>
      <c r="H802" s="213" t="s">
        <v>328</v>
      </c>
      <c r="I802" s="213" t="s">
        <v>329</v>
      </c>
      <c r="J802" s="213" t="s">
        <v>330</v>
      </c>
      <c r="K802" s="213" t="s">
        <v>331</v>
      </c>
      <c r="L802" s="213" t="s">
        <v>332</v>
      </c>
      <c r="M802" s="213" t="s">
        <v>333</v>
      </c>
      <c r="N802" s="213" t="s">
        <v>321</v>
      </c>
    </row>
    <row r="803" spans="1:14" s="211" customFormat="1">
      <c r="A803" s="214" t="s">
        <v>334</v>
      </c>
      <c r="B803" s="211">
        <v>0</v>
      </c>
      <c r="C803" s="211">
        <v>0</v>
      </c>
      <c r="D803" s="211">
        <v>0</v>
      </c>
      <c r="E803" s="211">
        <v>0</v>
      </c>
      <c r="F803" s="211">
        <v>0</v>
      </c>
      <c r="G803" s="211">
        <v>0</v>
      </c>
      <c r="H803" s="211">
        <v>0</v>
      </c>
      <c r="I803" s="211">
        <v>0</v>
      </c>
      <c r="J803" s="211">
        <v>0</v>
      </c>
      <c r="K803" s="211">
        <v>0</v>
      </c>
      <c r="L803" s="211">
        <v>0</v>
      </c>
      <c r="M803" s="211">
        <v>0</v>
      </c>
      <c r="N803" s="211">
        <v>0</v>
      </c>
    </row>
    <row r="804" spans="1:14" s="211" customFormat="1">
      <c r="A804" s="214" t="s">
        <v>335</v>
      </c>
      <c r="B804" s="211">
        <v>0</v>
      </c>
      <c r="C804" s="211">
        <v>0</v>
      </c>
      <c r="D804" s="211">
        <v>0</v>
      </c>
      <c r="E804" s="211">
        <v>0</v>
      </c>
      <c r="F804" s="211">
        <v>0</v>
      </c>
      <c r="G804" s="211">
        <v>0</v>
      </c>
      <c r="H804" s="211">
        <v>0</v>
      </c>
      <c r="I804" s="211">
        <v>0</v>
      </c>
      <c r="J804" s="211">
        <v>0</v>
      </c>
      <c r="K804" s="211">
        <v>0</v>
      </c>
      <c r="L804" s="211">
        <v>0</v>
      </c>
      <c r="M804" s="211">
        <v>0</v>
      </c>
      <c r="N804" s="211">
        <v>0</v>
      </c>
    </row>
    <row r="805" spans="1:14" s="211" customFormat="1">
      <c r="A805" s="214" t="s">
        <v>336</v>
      </c>
      <c r="B805" s="211">
        <v>0</v>
      </c>
      <c r="C805" s="211">
        <v>0</v>
      </c>
      <c r="D805" s="211">
        <v>0</v>
      </c>
      <c r="E805" s="211">
        <v>0</v>
      </c>
      <c r="F805" s="211">
        <v>0</v>
      </c>
      <c r="G805" s="211">
        <v>0</v>
      </c>
      <c r="H805" s="211">
        <v>0</v>
      </c>
      <c r="I805" s="211">
        <v>0</v>
      </c>
      <c r="J805" s="211">
        <v>0</v>
      </c>
      <c r="K805" s="211">
        <v>0</v>
      </c>
      <c r="L805" s="211">
        <v>0</v>
      </c>
      <c r="M805" s="211">
        <v>0</v>
      </c>
      <c r="N805" s="211">
        <v>0</v>
      </c>
    </row>
    <row r="806" spans="1:14" s="211" customFormat="1">
      <c r="A806" s="214" t="s">
        <v>337</v>
      </c>
    </row>
    <row r="807" spans="1:14" s="211" customFormat="1">
      <c r="A807" s="214" t="s">
        <v>338</v>
      </c>
    </row>
    <row r="810" spans="1:14">
      <c r="A810" s="198" t="s">
        <v>344</v>
      </c>
      <c r="B810" s="195">
        <f t="shared" ref="B810:M810" si="0">B486</f>
        <v>26742938.699522801</v>
      </c>
      <c r="C810" s="195">
        <f t="shared" si="0"/>
        <v>27327096.185139999</v>
      </c>
      <c r="D810" s="195">
        <f t="shared" si="0"/>
        <v>30209964.454395</v>
      </c>
      <c r="E810" s="195">
        <f t="shared" si="0"/>
        <v>31268181.604936901</v>
      </c>
      <c r="F810" s="195">
        <f t="shared" si="0"/>
        <v>31930422.664089698</v>
      </c>
      <c r="G810" s="195">
        <f t="shared" si="0"/>
        <v>32266308.5337082</v>
      </c>
      <c r="H810" s="195">
        <f t="shared" si="0"/>
        <v>34333267.273751698</v>
      </c>
      <c r="I810" s="195">
        <f t="shared" si="0"/>
        <v>35897791.341125302</v>
      </c>
      <c r="J810" s="195">
        <f t="shared" si="0"/>
        <v>35194762.702907301</v>
      </c>
      <c r="K810" s="195">
        <f t="shared" si="0"/>
        <v>34927883.675315499</v>
      </c>
      <c r="L810" s="195">
        <f t="shared" si="0"/>
        <v>32706843.758976199</v>
      </c>
      <c r="M810" s="195">
        <f t="shared" si="0"/>
        <v>28941820.3011344</v>
      </c>
      <c r="N810" s="195">
        <f>SUM(B810:M810)</f>
        <v>381747281.19500303</v>
      </c>
    </row>
    <row r="812" spans="1:14" s="231" customFormat="1">
      <c r="A812" s="230" t="s">
        <v>345</v>
      </c>
      <c r="B812" s="231">
        <f t="shared" ref="B812:M812" si="1">B787-B810</f>
        <v>798501496.2705611</v>
      </c>
      <c r="C812" s="231">
        <f t="shared" si="1"/>
        <v>718306259.83007896</v>
      </c>
      <c r="D812" s="231">
        <f t="shared" si="1"/>
        <v>719607732.0702039</v>
      </c>
      <c r="E812" s="231">
        <f t="shared" si="1"/>
        <v>734592020.6957171</v>
      </c>
      <c r="F812" s="231">
        <f t="shared" si="1"/>
        <v>824461948.8027513</v>
      </c>
      <c r="G812" s="231">
        <f t="shared" si="1"/>
        <v>903211890.01912379</v>
      </c>
      <c r="H812" s="231">
        <f t="shared" si="1"/>
        <v>960314894.73640323</v>
      </c>
      <c r="I812" s="231">
        <f t="shared" si="1"/>
        <v>973993377.00277472</v>
      </c>
      <c r="J812" s="231">
        <f t="shared" si="1"/>
        <v>951335446.50576973</v>
      </c>
      <c r="K812" s="231">
        <f t="shared" si="1"/>
        <v>881822484.28310847</v>
      </c>
      <c r="L812" s="231">
        <f t="shared" si="1"/>
        <v>769731521.42793477</v>
      </c>
      <c r="M812" s="231">
        <f t="shared" si="1"/>
        <v>757481858.13671863</v>
      </c>
      <c r="N812" s="232">
        <f>SUM(B812:M812)</f>
        <v>9993360929.781147</v>
      </c>
    </row>
  </sheetData>
  <pageMargins left="0.75" right="0.75" top="1" bottom="1" header="0.5" footer="0.5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  <pageSetUpPr fitToPage="1"/>
  </sheetPr>
  <dimension ref="A1:L28"/>
  <sheetViews>
    <sheetView zoomScale="90" zoomScaleNormal="90" workbookViewId="0">
      <pane xSplit="2" ySplit="4" topLeftCell="C5" activePane="bottomRight" state="frozen"/>
      <selection activeCell="AH26" sqref="AH26"/>
      <selection pane="topRight" activeCell="AH26" sqref="AH26"/>
      <selection pane="bottomLeft" activeCell="AH26" sqref="AH26"/>
      <selection pane="bottomRight" activeCell="A2" sqref="A1:A3"/>
    </sheetView>
  </sheetViews>
  <sheetFormatPr defaultColWidth="9.33203125" defaultRowHeight="13.2"/>
  <cols>
    <col min="1" max="1" width="12.88671875" style="167" customWidth="1"/>
    <col min="2" max="2" width="9.33203125" style="167"/>
    <col min="3" max="3" width="13.33203125" style="184" bestFit="1" customWidth="1"/>
    <col min="4" max="4" width="13.6640625" style="185" bestFit="1" customWidth="1"/>
    <col min="5" max="5" width="12.33203125" style="185" bestFit="1" customWidth="1"/>
    <col min="6" max="6" width="13.33203125" style="185" bestFit="1" customWidth="1"/>
    <col min="7" max="7" width="12.33203125" style="185" bestFit="1" customWidth="1"/>
    <col min="8" max="8" width="7.44140625" style="186" customWidth="1"/>
    <col min="9" max="9" width="7.5546875" style="187" customWidth="1"/>
    <col min="10" max="10" width="12.6640625" style="186" customWidth="1"/>
    <col min="11" max="11" width="9.33203125" style="172"/>
    <col min="12" max="12" width="13.5546875" style="172" customWidth="1"/>
    <col min="13" max="16384" width="9.33203125" style="172"/>
  </cols>
  <sheetData>
    <row r="1" spans="1:12">
      <c r="A1" s="6" t="s">
        <v>349</v>
      </c>
    </row>
    <row r="2" spans="1:12">
      <c r="A2" s="6" t="s">
        <v>347</v>
      </c>
    </row>
    <row r="3" spans="1:12">
      <c r="A3" s="6"/>
    </row>
    <row r="4" spans="1:12" s="235" customFormat="1" ht="24">
      <c r="A4" s="234" t="s">
        <v>120</v>
      </c>
      <c r="B4" s="234" t="s">
        <v>123</v>
      </c>
      <c r="C4" s="168" t="s">
        <v>217</v>
      </c>
      <c r="D4" s="168" t="s">
        <v>218</v>
      </c>
      <c r="E4" s="168" t="s">
        <v>219</v>
      </c>
      <c r="F4" s="168" t="s">
        <v>220</v>
      </c>
      <c r="G4" s="169" t="s">
        <v>221</v>
      </c>
      <c r="H4" s="170" t="s">
        <v>222</v>
      </c>
      <c r="I4" s="171" t="s">
        <v>216</v>
      </c>
      <c r="J4" s="168" t="s">
        <v>223</v>
      </c>
      <c r="L4" s="235" t="s">
        <v>224</v>
      </c>
    </row>
    <row r="5" spans="1:12">
      <c r="A5" s="167">
        <v>2017</v>
      </c>
      <c r="B5" s="167">
        <v>1</v>
      </c>
      <c r="C5" s="173">
        <v>4323758.3508120105</v>
      </c>
      <c r="D5" s="173">
        <v>543891.24062813469</v>
      </c>
      <c r="E5" s="174">
        <v>12813.221893770304</v>
      </c>
      <c r="F5" s="174">
        <v>3843.7255137089101</v>
      </c>
      <c r="G5" s="174">
        <v>183</v>
      </c>
      <c r="H5" s="174">
        <v>27</v>
      </c>
      <c r="I5" s="175">
        <v>7</v>
      </c>
      <c r="J5" s="176">
        <f>SUM(C5:I5)</f>
        <v>4884523.5388476243</v>
      </c>
      <c r="L5" s="177">
        <f t="shared" ref="L5:L28" si="0">J5-I5</f>
        <v>4884516.5388476243</v>
      </c>
    </row>
    <row r="6" spans="1:12">
      <c r="A6" s="167">
        <v>2017</v>
      </c>
      <c r="B6" s="167">
        <v>2</v>
      </c>
      <c r="C6" s="173">
        <v>4329870.5522941966</v>
      </c>
      <c r="D6" s="173">
        <v>544430.70634997333</v>
      </c>
      <c r="E6" s="174">
        <v>12896.696863348443</v>
      </c>
      <c r="F6" s="174">
        <v>3850.6367442024198</v>
      </c>
      <c r="G6" s="174">
        <v>183</v>
      </c>
      <c r="H6" s="174">
        <v>27</v>
      </c>
      <c r="I6" s="175">
        <v>7</v>
      </c>
      <c r="J6" s="176">
        <f t="shared" ref="J6:J28" si="1">SUM(C6:I6)</f>
        <v>4891265.5922517208</v>
      </c>
      <c r="L6" s="177">
        <f t="shared" si="0"/>
        <v>4891258.5922517208</v>
      </c>
    </row>
    <row r="7" spans="1:12">
      <c r="A7" s="167">
        <v>2017</v>
      </c>
      <c r="B7" s="167">
        <v>3</v>
      </c>
      <c r="C7" s="173">
        <v>4336310.8133335682</v>
      </c>
      <c r="D7" s="173">
        <v>544966.47746670456</v>
      </c>
      <c r="E7" s="174">
        <v>12979.654520018945</v>
      </c>
      <c r="F7" s="174">
        <v>3857.5436518250499</v>
      </c>
      <c r="G7" s="174">
        <v>183</v>
      </c>
      <c r="H7" s="174">
        <v>27</v>
      </c>
      <c r="I7" s="175">
        <v>7</v>
      </c>
      <c r="J7" s="176">
        <f t="shared" si="1"/>
        <v>4898331.4889721163</v>
      </c>
      <c r="L7" s="177">
        <f t="shared" si="0"/>
        <v>4898324.4889721163</v>
      </c>
    </row>
    <row r="8" spans="1:12">
      <c r="A8" s="167">
        <v>2017</v>
      </c>
      <c r="B8" s="167">
        <v>4</v>
      </c>
      <c r="C8" s="173">
        <v>4341010.805914578</v>
      </c>
      <c r="D8" s="173">
        <v>545582.07090150705</v>
      </c>
      <c r="E8" s="174">
        <v>13069.454030214965</v>
      </c>
      <c r="F8" s="174">
        <v>3864.4462392807</v>
      </c>
      <c r="G8" s="174">
        <v>183</v>
      </c>
      <c r="H8" s="174">
        <v>27</v>
      </c>
      <c r="I8" s="175">
        <v>7</v>
      </c>
      <c r="J8" s="176">
        <f t="shared" si="1"/>
        <v>4903743.7770855799</v>
      </c>
      <c r="L8" s="177">
        <f t="shared" si="0"/>
        <v>4903736.7770855799</v>
      </c>
    </row>
    <row r="9" spans="1:12">
      <c r="A9" s="167">
        <v>2017</v>
      </c>
      <c r="B9" s="167">
        <v>5</v>
      </c>
      <c r="C9" s="173">
        <v>4344697.4089242266</v>
      </c>
      <c r="D9" s="173">
        <v>546189.58382929291</v>
      </c>
      <c r="E9" s="174">
        <v>13152.988652419883</v>
      </c>
      <c r="F9" s="174">
        <v>3871.3445092715601</v>
      </c>
      <c r="G9" s="174">
        <v>183</v>
      </c>
      <c r="H9" s="174">
        <v>27</v>
      </c>
      <c r="I9" s="175">
        <v>7</v>
      </c>
      <c r="J9" s="176">
        <f t="shared" si="1"/>
        <v>4908128.3259152118</v>
      </c>
      <c r="L9" s="177">
        <f t="shared" si="0"/>
        <v>4908121.3259152118</v>
      </c>
    </row>
    <row r="10" spans="1:12">
      <c r="A10" s="167">
        <v>2017</v>
      </c>
      <c r="B10" s="167">
        <v>6</v>
      </c>
      <c r="C10" s="173">
        <v>4349533.4274876062</v>
      </c>
      <c r="D10" s="173">
        <v>546772.52468526026</v>
      </c>
      <c r="E10" s="174">
        <v>13231.098695632723</v>
      </c>
      <c r="F10" s="174">
        <v>3878.2384644981498</v>
      </c>
      <c r="G10" s="174">
        <v>183</v>
      </c>
      <c r="H10" s="174">
        <v>27</v>
      </c>
      <c r="I10" s="175">
        <v>7</v>
      </c>
      <c r="J10" s="176">
        <f t="shared" si="1"/>
        <v>4913632.2893329971</v>
      </c>
      <c r="L10" s="177">
        <f t="shared" si="0"/>
        <v>4913625.2893329971</v>
      </c>
    </row>
    <row r="11" spans="1:12">
      <c r="A11" s="167">
        <v>2017</v>
      </c>
      <c r="B11" s="167">
        <v>7</v>
      </c>
      <c r="C11" s="173">
        <v>4354099.6412084242</v>
      </c>
      <c r="D11" s="173">
        <v>547351.36585725332</v>
      </c>
      <c r="E11" s="174">
        <v>13300.023990928257</v>
      </c>
      <c r="F11" s="174">
        <v>3885.12810765928</v>
      </c>
      <c r="G11" s="174">
        <v>183</v>
      </c>
      <c r="H11" s="174">
        <v>27</v>
      </c>
      <c r="I11" s="175">
        <v>7</v>
      </c>
      <c r="J11" s="176">
        <f t="shared" si="1"/>
        <v>4918853.1591642657</v>
      </c>
      <c r="L11" s="177">
        <f t="shared" si="0"/>
        <v>4918846.1591642657</v>
      </c>
    </row>
    <row r="12" spans="1:12">
      <c r="A12" s="167">
        <v>2017</v>
      </c>
      <c r="B12" s="167">
        <v>8</v>
      </c>
      <c r="C12" s="173">
        <v>4359037.8754932303</v>
      </c>
      <c r="D12" s="173">
        <v>547927.23107184947</v>
      </c>
      <c r="E12" s="174">
        <v>13372.924271106371</v>
      </c>
      <c r="F12" s="174">
        <v>3892.0134414520799</v>
      </c>
      <c r="G12" s="174">
        <v>183</v>
      </c>
      <c r="H12" s="174">
        <v>27</v>
      </c>
      <c r="I12" s="175">
        <v>7</v>
      </c>
      <c r="J12" s="176">
        <f t="shared" si="1"/>
        <v>4924447.0442776382</v>
      </c>
      <c r="L12" s="177">
        <f t="shared" si="0"/>
        <v>4924440.0442776382</v>
      </c>
    </row>
    <row r="13" spans="1:12">
      <c r="A13" s="167">
        <v>2017</v>
      </c>
      <c r="B13" s="167">
        <v>9</v>
      </c>
      <c r="C13" s="173">
        <v>4364590.2679684144</v>
      </c>
      <c r="D13" s="173">
        <v>548506.81413424271</v>
      </c>
      <c r="E13" s="174">
        <v>13442.267212425753</v>
      </c>
      <c r="F13" s="174">
        <v>3898.8944685720098</v>
      </c>
      <c r="G13" s="174">
        <v>183</v>
      </c>
      <c r="H13" s="174">
        <v>27</v>
      </c>
      <c r="I13" s="175">
        <v>7</v>
      </c>
      <c r="J13" s="176">
        <f t="shared" si="1"/>
        <v>4930655.2437836546</v>
      </c>
      <c r="L13" s="177">
        <f t="shared" si="0"/>
        <v>4930648.2437836546</v>
      </c>
    </row>
    <row r="14" spans="1:12">
      <c r="A14" s="167">
        <v>2017</v>
      </c>
      <c r="B14" s="167">
        <v>10</v>
      </c>
      <c r="C14" s="173">
        <v>4370315.4530198108</v>
      </c>
      <c r="D14" s="173">
        <v>549047.37966478767</v>
      </c>
      <c r="E14" s="174">
        <v>13505.072862205812</v>
      </c>
      <c r="F14" s="174">
        <v>3905.7711917128199</v>
      </c>
      <c r="G14" s="174">
        <v>183</v>
      </c>
      <c r="H14" s="174">
        <v>27</v>
      </c>
      <c r="I14" s="175">
        <v>7</v>
      </c>
      <c r="J14" s="176">
        <f t="shared" si="1"/>
        <v>4936990.6767385174</v>
      </c>
      <c r="L14" s="177">
        <f t="shared" si="0"/>
        <v>4936983.6767385174</v>
      </c>
    </row>
    <row r="15" spans="1:12">
      <c r="A15" s="167">
        <v>2017</v>
      </c>
      <c r="B15" s="167">
        <v>11</v>
      </c>
      <c r="C15" s="173">
        <v>4376317.7902241861</v>
      </c>
      <c r="D15" s="173">
        <v>549567.35833581747</v>
      </c>
      <c r="E15" s="174">
        <v>13562.029990695368</v>
      </c>
      <c r="F15" s="174">
        <v>3912.6436135665799</v>
      </c>
      <c r="G15" s="174">
        <v>183</v>
      </c>
      <c r="H15" s="174">
        <v>27</v>
      </c>
      <c r="I15" s="175">
        <v>7</v>
      </c>
      <c r="J15" s="176">
        <f t="shared" si="1"/>
        <v>4943576.8221642654</v>
      </c>
      <c r="L15" s="177">
        <f t="shared" si="0"/>
        <v>4943569.8221642654</v>
      </c>
    </row>
    <row r="16" spans="1:12" ht="13.8" thickBot="1">
      <c r="A16" s="178">
        <v>2017</v>
      </c>
      <c r="B16" s="178">
        <v>12</v>
      </c>
      <c r="C16" s="179">
        <v>4382474.0637636157</v>
      </c>
      <c r="D16" s="179">
        <v>550061.49371646531</v>
      </c>
      <c r="E16" s="180">
        <v>13618.198083117131</v>
      </c>
      <c r="F16" s="180">
        <v>3919.5117368236902</v>
      </c>
      <c r="G16" s="180">
        <v>182</v>
      </c>
      <c r="H16" s="180">
        <v>27</v>
      </c>
      <c r="I16" s="179">
        <v>7</v>
      </c>
      <c r="J16" s="181">
        <f t="shared" si="1"/>
        <v>4950289.2673000209</v>
      </c>
      <c r="K16" s="182"/>
      <c r="L16" s="183">
        <f t="shared" si="0"/>
        <v>4950282.2673000209</v>
      </c>
    </row>
    <row r="17" spans="1:12">
      <c r="A17" s="167">
        <v>2018</v>
      </c>
      <c r="B17" s="167">
        <v>1</v>
      </c>
      <c r="C17" s="173">
        <v>4388457.1012385888</v>
      </c>
      <c r="D17" s="173">
        <v>550565.12819172931</v>
      </c>
      <c r="E17" s="174">
        <v>13676.948873716185</v>
      </c>
      <c r="F17" s="174">
        <v>3926.3755641728499</v>
      </c>
      <c r="G17" s="174">
        <v>182</v>
      </c>
      <c r="H17" s="174">
        <v>27</v>
      </c>
      <c r="I17" s="175">
        <v>6</v>
      </c>
      <c r="J17" s="176">
        <f t="shared" si="1"/>
        <v>4956840.5538682071</v>
      </c>
      <c r="L17" s="177">
        <f t="shared" si="0"/>
        <v>4956834.5538682071</v>
      </c>
    </row>
    <row r="18" spans="1:12">
      <c r="A18" s="167">
        <v>2018</v>
      </c>
      <c r="B18" s="167">
        <v>2</v>
      </c>
      <c r="C18" s="173">
        <v>4394492.7830386991</v>
      </c>
      <c r="D18" s="173">
        <v>551074.11438021122</v>
      </c>
      <c r="E18" s="174">
        <v>13733.514964680511</v>
      </c>
      <c r="F18" s="174">
        <v>3933.2350983010801</v>
      </c>
      <c r="G18" s="174">
        <v>182</v>
      </c>
      <c r="H18" s="174">
        <v>27</v>
      </c>
      <c r="I18" s="175">
        <v>6</v>
      </c>
      <c r="J18" s="176">
        <f t="shared" si="1"/>
        <v>4963448.6474818923</v>
      </c>
      <c r="L18" s="177">
        <f t="shared" si="0"/>
        <v>4963442.6474818923</v>
      </c>
    </row>
    <row r="19" spans="1:12">
      <c r="A19" s="167">
        <v>2018</v>
      </c>
      <c r="B19" s="167">
        <v>3</v>
      </c>
      <c r="C19" s="173">
        <v>4400761.6195807317</v>
      </c>
      <c r="D19" s="173">
        <v>551583.44485993101</v>
      </c>
      <c r="E19" s="174">
        <v>13777.030455083162</v>
      </c>
      <c r="F19" s="174">
        <v>3940.0903418937501</v>
      </c>
      <c r="G19" s="174">
        <v>182</v>
      </c>
      <c r="H19" s="174">
        <v>27</v>
      </c>
      <c r="I19" s="175">
        <v>6</v>
      </c>
      <c r="J19" s="176">
        <f t="shared" si="1"/>
        <v>4970277.1852376405</v>
      </c>
      <c r="L19" s="177">
        <f t="shared" si="0"/>
        <v>4970271.1852376405</v>
      </c>
    </row>
    <row r="20" spans="1:12">
      <c r="A20" s="167">
        <v>2018</v>
      </c>
      <c r="B20" s="167">
        <v>4</v>
      </c>
      <c r="C20" s="173">
        <v>4405810.8785533942</v>
      </c>
      <c r="D20" s="173">
        <v>552167.64476504165</v>
      </c>
      <c r="E20" s="174">
        <v>13816.991864712549</v>
      </c>
      <c r="F20" s="174">
        <v>3946.9412976345002</v>
      </c>
      <c r="G20" s="174">
        <v>182</v>
      </c>
      <c r="H20" s="174">
        <v>27</v>
      </c>
      <c r="I20" s="175">
        <v>6</v>
      </c>
      <c r="J20" s="176">
        <f t="shared" si="1"/>
        <v>4975957.4564807834</v>
      </c>
      <c r="L20" s="177">
        <f t="shared" si="0"/>
        <v>4975951.4564807834</v>
      </c>
    </row>
    <row r="21" spans="1:12">
      <c r="A21" s="167">
        <v>2018</v>
      </c>
      <c r="B21" s="167">
        <v>5</v>
      </c>
      <c r="C21" s="173">
        <v>4410153.2248782385</v>
      </c>
      <c r="D21" s="173">
        <v>552752.15427481616</v>
      </c>
      <c r="E21" s="174">
        <v>13848.608399464014</v>
      </c>
      <c r="F21" s="174">
        <v>3953.7879682053299</v>
      </c>
      <c r="G21" s="174">
        <v>182</v>
      </c>
      <c r="H21" s="174">
        <v>27</v>
      </c>
      <c r="I21" s="175">
        <v>6</v>
      </c>
      <c r="J21" s="176">
        <f t="shared" si="1"/>
        <v>4980922.7755207233</v>
      </c>
      <c r="L21" s="177">
        <f t="shared" si="0"/>
        <v>4980916.7755207233</v>
      </c>
    </row>
    <row r="22" spans="1:12">
      <c r="A22" s="167">
        <v>2018</v>
      </c>
      <c r="B22" s="167">
        <v>6</v>
      </c>
      <c r="C22" s="173">
        <v>4415300.5838656789</v>
      </c>
      <c r="D22" s="173">
        <v>553305.98890900251</v>
      </c>
      <c r="E22" s="174">
        <v>13877.289395053345</v>
      </c>
      <c r="F22" s="174">
        <v>3960.6303562865401</v>
      </c>
      <c r="G22" s="174">
        <v>182</v>
      </c>
      <c r="H22" s="174">
        <v>27</v>
      </c>
      <c r="I22" s="175">
        <v>6</v>
      </c>
      <c r="J22" s="176">
        <f t="shared" si="1"/>
        <v>4986659.4925260209</v>
      </c>
      <c r="L22" s="177">
        <f t="shared" si="0"/>
        <v>4986653.4925260209</v>
      </c>
    </row>
    <row r="23" spans="1:12">
      <c r="A23" s="167">
        <v>2018</v>
      </c>
      <c r="B23" s="167">
        <v>7</v>
      </c>
      <c r="C23" s="173">
        <v>4420266.0095894672</v>
      </c>
      <c r="D23" s="173">
        <v>553851.17470626778</v>
      </c>
      <c r="E23" s="174">
        <v>13897.215870837077</v>
      </c>
      <c r="F23" s="174">
        <v>3967.46846455677</v>
      </c>
      <c r="G23" s="174">
        <v>182</v>
      </c>
      <c r="H23" s="174">
        <v>27</v>
      </c>
      <c r="I23" s="175">
        <v>6</v>
      </c>
      <c r="J23" s="176">
        <f t="shared" si="1"/>
        <v>4992196.8686311292</v>
      </c>
      <c r="L23" s="177">
        <f t="shared" si="0"/>
        <v>4992190.8686311292</v>
      </c>
    </row>
    <row r="24" spans="1:12">
      <c r="A24" s="167">
        <v>2018</v>
      </c>
      <c r="B24" s="167">
        <v>8</v>
      </c>
      <c r="C24" s="173">
        <v>4425448.2830355084</v>
      </c>
      <c r="D24" s="173">
        <v>554382.54010303668</v>
      </c>
      <c r="E24" s="174">
        <v>13913.625309403671</v>
      </c>
      <c r="F24" s="174">
        <v>3974.3022956929799</v>
      </c>
      <c r="G24" s="174">
        <v>182</v>
      </c>
      <c r="H24" s="174">
        <v>27</v>
      </c>
      <c r="I24" s="175">
        <v>6</v>
      </c>
      <c r="J24" s="176">
        <f t="shared" si="1"/>
        <v>4997933.7507436424</v>
      </c>
      <c r="L24" s="177">
        <f t="shared" si="0"/>
        <v>4997927.7507436424</v>
      </c>
    </row>
    <row r="25" spans="1:12">
      <c r="A25" s="167">
        <v>2018</v>
      </c>
      <c r="B25" s="167">
        <v>9</v>
      </c>
      <c r="C25" s="173">
        <v>4431059.3616353571</v>
      </c>
      <c r="D25" s="173">
        <v>554911.54543803085</v>
      </c>
      <c r="E25" s="174">
        <v>13925.599161522647</v>
      </c>
      <c r="F25" s="174">
        <v>3981.1318523704499</v>
      </c>
      <c r="G25" s="174">
        <v>182</v>
      </c>
      <c r="H25" s="174">
        <v>27</v>
      </c>
      <c r="I25" s="175">
        <v>6</v>
      </c>
      <c r="J25" s="176">
        <f t="shared" si="1"/>
        <v>5004092.638087281</v>
      </c>
      <c r="L25" s="177">
        <f t="shared" si="0"/>
        <v>5004086.638087281</v>
      </c>
    </row>
    <row r="26" spans="1:12">
      <c r="A26" s="167">
        <v>2018</v>
      </c>
      <c r="B26" s="167">
        <v>10</v>
      </c>
      <c r="C26" s="173">
        <v>4436778.0737298569</v>
      </c>
      <c r="D26" s="173">
        <v>555419.37279860408</v>
      </c>
      <c r="E26" s="174">
        <v>13936.044059034704</v>
      </c>
      <c r="F26" s="174">
        <v>3987.9571372627902</v>
      </c>
      <c r="G26" s="174">
        <v>182</v>
      </c>
      <c r="H26" s="174">
        <v>27</v>
      </c>
      <c r="I26" s="175">
        <v>6</v>
      </c>
      <c r="J26" s="176">
        <f t="shared" si="1"/>
        <v>5010336.4477247577</v>
      </c>
      <c r="L26" s="177">
        <f t="shared" si="0"/>
        <v>5010330.4477247577</v>
      </c>
    </row>
    <row r="27" spans="1:12">
      <c r="A27" s="167">
        <v>2018</v>
      </c>
      <c r="B27" s="167">
        <v>11</v>
      </c>
      <c r="C27" s="173">
        <v>4442665.847277387</v>
      </c>
      <c r="D27" s="173">
        <v>555925.09749056818</v>
      </c>
      <c r="E27" s="174">
        <v>13950.003506366007</v>
      </c>
      <c r="F27" s="174">
        <v>3994.7781530419302</v>
      </c>
      <c r="G27" s="174">
        <v>182</v>
      </c>
      <c r="H27" s="174">
        <v>27</v>
      </c>
      <c r="I27" s="175">
        <v>6</v>
      </c>
      <c r="J27" s="176">
        <f t="shared" si="1"/>
        <v>5016750.7264273642</v>
      </c>
      <c r="L27" s="177">
        <f t="shared" si="0"/>
        <v>5016744.7264273642</v>
      </c>
    </row>
    <row r="28" spans="1:12" ht="13.8" thickBot="1">
      <c r="A28" s="178">
        <v>2018</v>
      </c>
      <c r="B28" s="178">
        <v>12</v>
      </c>
      <c r="C28" s="179">
        <v>4448649.7004691996</v>
      </c>
      <c r="D28" s="179">
        <v>556419.5025210008</v>
      </c>
      <c r="E28" s="180">
        <v>13964.629865040861</v>
      </c>
      <c r="F28" s="180">
        <v>4001.59490237815</v>
      </c>
      <c r="G28" s="180">
        <v>181</v>
      </c>
      <c r="H28" s="180">
        <v>27</v>
      </c>
      <c r="I28" s="179">
        <v>6</v>
      </c>
      <c r="J28" s="181">
        <f t="shared" si="1"/>
        <v>5023249.4277576199</v>
      </c>
      <c r="K28" s="182"/>
      <c r="L28" s="183">
        <f t="shared" si="0"/>
        <v>5023243.4277576199</v>
      </c>
    </row>
  </sheetData>
  <printOptions gridLines="1"/>
  <pageMargins left="0" right="0" top="0" bottom="0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L57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350</v>
      </c>
    </row>
    <row r="2" spans="1:10">
      <c r="A2" s="6" t="s">
        <v>347</v>
      </c>
    </row>
    <row r="3" spans="1:10">
      <c r="A3" s="6"/>
    </row>
    <row r="4" spans="1:10">
      <c r="A4" s="110" t="s">
        <v>162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/>
    </row>
    <row r="8" spans="1:10">
      <c r="A8"/>
      <c r="B8" s="117" t="s">
        <v>129</v>
      </c>
      <c r="C8" s="120">
        <v>864141</v>
      </c>
      <c r="D8" s="121">
        <v>4320705</v>
      </c>
      <c r="F8" s="120">
        <v>5278</v>
      </c>
      <c r="G8" s="121">
        <v>26390</v>
      </c>
      <c r="I8" s="120">
        <f t="shared" ref="I8:I19" si="0">MAX(0,C8-F8)</f>
        <v>858863</v>
      </c>
      <c r="J8" s="121">
        <f t="shared" ref="J8:J19" si="1">MAX(0,D8-G8)</f>
        <v>4294315</v>
      </c>
    </row>
    <row r="9" spans="1:10">
      <c r="A9"/>
      <c r="B9" s="117" t="s">
        <v>130</v>
      </c>
      <c r="C9" s="120">
        <v>44832</v>
      </c>
      <c r="D9" s="121">
        <v>244147.76</v>
      </c>
      <c r="F9" s="120">
        <v>341</v>
      </c>
      <c r="G9" s="121">
        <v>1866.21</v>
      </c>
      <c r="I9" s="120">
        <f t="shared" si="0"/>
        <v>44491</v>
      </c>
      <c r="J9" s="121">
        <f t="shared" si="1"/>
        <v>242281.55000000002</v>
      </c>
    </row>
    <row r="10" spans="1:10">
      <c r="A10"/>
      <c r="B10" s="117" t="s">
        <v>131</v>
      </c>
      <c r="C10" s="120">
        <v>394</v>
      </c>
      <c r="D10" s="121">
        <v>2364</v>
      </c>
      <c r="F10" s="120">
        <v>4</v>
      </c>
      <c r="G10" s="121">
        <v>24</v>
      </c>
      <c r="I10" s="120">
        <f t="shared" si="0"/>
        <v>390</v>
      </c>
      <c r="J10" s="121">
        <f t="shared" si="1"/>
        <v>2340</v>
      </c>
    </row>
    <row r="11" spans="1:10">
      <c r="A11"/>
      <c r="B11" s="117" t="s">
        <v>132</v>
      </c>
      <c r="C11" s="120">
        <v>22969</v>
      </c>
      <c r="D11" s="121">
        <v>148197.09</v>
      </c>
      <c r="F11" s="120">
        <v>265</v>
      </c>
      <c r="G11" s="121">
        <v>1723.78</v>
      </c>
      <c r="I11" s="120">
        <f t="shared" si="0"/>
        <v>22704</v>
      </c>
      <c r="J11" s="121">
        <f t="shared" si="1"/>
        <v>146473.31</v>
      </c>
    </row>
    <row r="12" spans="1:10">
      <c r="A12"/>
      <c r="B12" s="117" t="s">
        <v>133</v>
      </c>
      <c r="C12" s="120">
        <v>152</v>
      </c>
      <c r="D12" s="121">
        <v>1064</v>
      </c>
      <c r="F12" s="120">
        <v>2</v>
      </c>
      <c r="G12" s="121">
        <v>14</v>
      </c>
      <c r="I12" s="120">
        <f t="shared" si="0"/>
        <v>150</v>
      </c>
      <c r="J12" s="121">
        <f t="shared" si="1"/>
        <v>1050</v>
      </c>
    </row>
    <row r="13" spans="1:10">
      <c r="A13"/>
      <c r="B13" s="117" t="s">
        <v>134</v>
      </c>
      <c r="C13" s="120">
        <v>12621</v>
      </c>
      <c r="D13" s="121">
        <v>94140.23</v>
      </c>
      <c r="F13" s="120">
        <v>216</v>
      </c>
      <c r="G13" s="121">
        <v>1616.96</v>
      </c>
      <c r="I13" s="120">
        <f t="shared" si="0"/>
        <v>12405</v>
      </c>
      <c r="J13" s="121">
        <f t="shared" si="1"/>
        <v>92523.26999999999</v>
      </c>
    </row>
    <row r="14" spans="1:10">
      <c r="A14"/>
      <c r="B14" s="117" t="s">
        <v>135</v>
      </c>
      <c r="C14" s="120">
        <v>84</v>
      </c>
      <c r="D14" s="121">
        <v>672</v>
      </c>
      <c r="F14" s="120">
        <v>3</v>
      </c>
      <c r="G14" s="121">
        <v>24</v>
      </c>
      <c r="I14" s="120">
        <f t="shared" si="0"/>
        <v>81</v>
      </c>
      <c r="J14" s="121">
        <f t="shared" si="1"/>
        <v>648</v>
      </c>
    </row>
    <row r="15" spans="1:10">
      <c r="A15"/>
      <c r="B15" s="117" t="s">
        <v>136</v>
      </c>
      <c r="C15" s="120">
        <v>7490</v>
      </c>
      <c r="D15" s="121">
        <v>63423.76</v>
      </c>
      <c r="F15" s="120">
        <v>161</v>
      </c>
      <c r="G15" s="121">
        <v>1367.11</v>
      </c>
      <c r="I15" s="120">
        <f t="shared" si="0"/>
        <v>7329</v>
      </c>
      <c r="J15" s="121">
        <f t="shared" si="1"/>
        <v>62056.65</v>
      </c>
    </row>
    <row r="16" spans="1:10">
      <c r="A16"/>
      <c r="B16" s="117" t="s">
        <v>137</v>
      </c>
      <c r="C16" s="120">
        <v>88</v>
      </c>
      <c r="D16" s="121">
        <v>792</v>
      </c>
      <c r="F16" s="120">
        <v>5</v>
      </c>
      <c r="G16" s="121">
        <v>45</v>
      </c>
      <c r="I16" s="120">
        <f t="shared" si="0"/>
        <v>83</v>
      </c>
      <c r="J16" s="121">
        <f t="shared" si="1"/>
        <v>747</v>
      </c>
    </row>
    <row r="17" spans="1:12">
      <c r="A17"/>
      <c r="B17" s="117" t="s">
        <v>138</v>
      </c>
      <c r="C17" s="120">
        <v>4992</v>
      </c>
      <c r="D17" s="121">
        <v>47263.23</v>
      </c>
      <c r="F17" s="120">
        <v>128</v>
      </c>
      <c r="G17" s="121">
        <v>1216.27</v>
      </c>
      <c r="I17" s="120">
        <f t="shared" si="0"/>
        <v>4864</v>
      </c>
      <c r="J17" s="121">
        <f t="shared" si="1"/>
        <v>46046.960000000006</v>
      </c>
    </row>
    <row r="18" spans="1:12">
      <c r="A18"/>
      <c r="B18" s="117" t="s">
        <v>139</v>
      </c>
      <c r="C18" s="120">
        <v>47</v>
      </c>
      <c r="D18" s="121">
        <v>470</v>
      </c>
      <c r="F18" s="120">
        <v>4</v>
      </c>
      <c r="G18" s="121">
        <v>40</v>
      </c>
      <c r="I18" s="120">
        <f t="shared" si="0"/>
        <v>43</v>
      </c>
      <c r="J18" s="121">
        <f t="shared" si="1"/>
        <v>430</v>
      </c>
    </row>
    <row r="19" spans="1:12" ht="15" thickBot="1">
      <c r="A19"/>
      <c r="B19" s="122" t="s">
        <v>140</v>
      </c>
      <c r="C19" s="123">
        <v>22068</v>
      </c>
      <c r="D19" s="124">
        <v>578884.81999999995</v>
      </c>
      <c r="F19" s="123">
        <v>909</v>
      </c>
      <c r="G19" s="124">
        <v>28884.75</v>
      </c>
      <c r="I19" s="123">
        <f t="shared" si="0"/>
        <v>21159</v>
      </c>
      <c r="J19" s="124">
        <f t="shared" si="1"/>
        <v>550000.06999999995</v>
      </c>
    </row>
    <row r="20" spans="1:12" ht="15" thickTop="1">
      <c r="A20"/>
      <c r="B20" s="117" t="s">
        <v>141</v>
      </c>
      <c r="C20" s="111">
        <f>SUM(C7:C19)</f>
        <v>979878</v>
      </c>
      <c r="D20" s="112">
        <f>SUM(D7:D19)</f>
        <v>5502123.8900000006</v>
      </c>
      <c r="F20" s="111">
        <f>SUM(F7:F19)</f>
        <v>7316</v>
      </c>
      <c r="G20" s="112">
        <f>SUM(G7:G19)</f>
        <v>63212.079999999994</v>
      </c>
      <c r="I20" s="111">
        <f>SUM(I7:I19)</f>
        <v>972562</v>
      </c>
      <c r="J20" s="112">
        <f>SUM(J7:J19)</f>
        <v>5438911.8099999996</v>
      </c>
      <c r="K20" s="125"/>
      <c r="L20" s="126"/>
    </row>
    <row r="21" spans="1:12">
      <c r="A21"/>
      <c r="B21" s="117" t="s">
        <v>154</v>
      </c>
      <c r="D21" s="112">
        <f>SUM(D11:D19)</f>
        <v>934907.12999999989</v>
      </c>
    </row>
    <row r="22" spans="1:12">
      <c r="A22"/>
      <c r="B22" s="117" t="s">
        <v>155</v>
      </c>
      <c r="D22" s="112">
        <f>SUM(D13:D19)</f>
        <v>785646.03999999992</v>
      </c>
    </row>
    <row r="23" spans="1:12">
      <c r="A23"/>
      <c r="B23" s="117" t="s">
        <v>156</v>
      </c>
      <c r="D23" s="112">
        <f>SUM(D15:D19)</f>
        <v>690833.80999999994</v>
      </c>
    </row>
    <row r="24" spans="1:12">
      <c r="A24"/>
      <c r="B24" s="117" t="s">
        <v>157</v>
      </c>
      <c r="D24" s="112">
        <f>SUM(D17:D19)</f>
        <v>626618.04999999993</v>
      </c>
    </row>
    <row r="25" spans="1:12">
      <c r="A25"/>
      <c r="B25" s="117" t="s">
        <v>158</v>
      </c>
      <c r="D25" s="112">
        <f>D19</f>
        <v>578884.81999999995</v>
      </c>
    </row>
    <row r="26" spans="1:12">
      <c r="A26" s="110" t="s">
        <v>163</v>
      </c>
      <c r="G26" s="110" t="s">
        <v>163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17"/>
      <c r="C29" s="129"/>
      <c r="F29" s="127"/>
      <c r="G29" s="128" t="s">
        <v>144</v>
      </c>
      <c r="H29" s="117"/>
      <c r="I29" s="129"/>
      <c r="J29" s="112"/>
    </row>
    <row r="30" spans="1:12">
      <c r="A30" s="130">
        <v>5</v>
      </c>
      <c r="B30" s="117">
        <v>5</v>
      </c>
      <c r="C30" s="129">
        <f>C8</f>
        <v>864141</v>
      </c>
      <c r="D30" s="129">
        <f>D8</f>
        <v>4320705</v>
      </c>
      <c r="E30" s="129"/>
      <c r="F30" s="127"/>
      <c r="G30" s="130">
        <v>5</v>
      </c>
      <c r="H30" s="117">
        <v>5</v>
      </c>
      <c r="I30" s="271">
        <f>I8</f>
        <v>858863</v>
      </c>
      <c r="J30" s="131">
        <f>J8</f>
        <v>4294315</v>
      </c>
    </row>
    <row r="31" spans="1:12" ht="15" thickBot="1">
      <c r="B31" s="122" t="s">
        <v>146</v>
      </c>
      <c r="C31" s="132">
        <f>SUM(C9:C$19)</f>
        <v>115737</v>
      </c>
      <c r="D31" s="132">
        <f>SUM(D9:D$19)</f>
        <v>1181418.8899999999</v>
      </c>
      <c r="E31" s="129"/>
      <c r="F31" s="127"/>
      <c r="G31" s="83"/>
      <c r="H31" s="122" t="s">
        <v>146</v>
      </c>
      <c r="I31" s="132">
        <f>SUM(I9:I$19)</f>
        <v>113699</v>
      </c>
      <c r="J31" s="273">
        <f>SUM(J9:J$19)</f>
        <v>1144596.81</v>
      </c>
    </row>
    <row r="32" spans="1:12" ht="15" thickTop="1">
      <c r="B32" s="134" t="s">
        <v>147</v>
      </c>
      <c r="C32" s="111">
        <f>SUM(C29:C31)</f>
        <v>979878</v>
      </c>
      <c r="D32" s="112">
        <f>SUM(D29:D31)</f>
        <v>5502123.8899999997</v>
      </c>
      <c r="F32" s="127"/>
      <c r="G32" s="83"/>
      <c r="H32" s="134" t="s">
        <v>147</v>
      </c>
      <c r="I32" s="272">
        <f>SUM(I29:I31)</f>
        <v>972562</v>
      </c>
      <c r="J32" s="131">
        <f>SUM(J29:J31)</f>
        <v>5438911.8100000005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909367</v>
      </c>
      <c r="D35" s="112">
        <f>C35*A35</f>
        <v>5456202</v>
      </c>
      <c r="F35" s="127"/>
      <c r="G35" s="130">
        <v>6</v>
      </c>
      <c r="H35" s="117">
        <v>6</v>
      </c>
      <c r="I35" s="129">
        <f>SUM(I$8:I10)</f>
        <v>903744</v>
      </c>
      <c r="J35" s="131">
        <f>I35*G35</f>
        <v>5422464</v>
      </c>
      <c r="K35" s="129"/>
    </row>
    <row r="36" spans="1:11" ht="15" thickBot="1">
      <c r="B36" s="122" t="s">
        <v>148</v>
      </c>
      <c r="C36" s="132">
        <f>SUM(C11:C$19)</f>
        <v>70511</v>
      </c>
      <c r="D36" s="132">
        <f>SUM(D11:D$19)</f>
        <v>934907.12999999989</v>
      </c>
      <c r="E36" s="129"/>
      <c r="F36" s="127"/>
      <c r="G36" s="83"/>
      <c r="H36" s="122" t="s">
        <v>148</v>
      </c>
      <c r="I36" s="132">
        <f>SUM(I11:I$19)</f>
        <v>68818</v>
      </c>
      <c r="J36" s="133">
        <f>SUM(J11:J$19)</f>
        <v>899975.26</v>
      </c>
    </row>
    <row r="37" spans="1:11" ht="15" thickTop="1">
      <c r="B37" s="134" t="s">
        <v>147</v>
      </c>
      <c r="C37" s="111">
        <f>SUM(C34:C36)</f>
        <v>979878</v>
      </c>
      <c r="D37" s="112">
        <f>SUM(D34:D36)</f>
        <v>6391109.1299999999</v>
      </c>
      <c r="F37" s="127"/>
      <c r="G37" s="83"/>
      <c r="H37" s="134" t="s">
        <v>147</v>
      </c>
      <c r="I37" s="111">
        <f>SUM(I34:I36)</f>
        <v>972562</v>
      </c>
      <c r="J37" s="131">
        <f>SUM(J34:J36)</f>
        <v>6322439.2599999998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932488</v>
      </c>
      <c r="D40" s="112">
        <f>C40*A40</f>
        <v>6527416</v>
      </c>
      <c r="F40" s="127"/>
      <c r="G40" s="130">
        <f>G35+1</f>
        <v>7</v>
      </c>
      <c r="H40" s="117">
        <v>7</v>
      </c>
      <c r="I40" s="129">
        <f>SUM(I$8:I12)</f>
        <v>926598</v>
      </c>
      <c r="J40" s="131">
        <f>I40*G40</f>
        <v>6486186</v>
      </c>
      <c r="K40" s="129"/>
    </row>
    <row r="41" spans="1:11" ht="15" thickBot="1">
      <c r="B41" s="122" t="s">
        <v>149</v>
      </c>
      <c r="C41" s="132">
        <f>SUM(C13:C$19)</f>
        <v>47390</v>
      </c>
      <c r="D41" s="132">
        <f>SUM(D13:D$19)</f>
        <v>785646.03999999992</v>
      </c>
      <c r="E41" s="129"/>
      <c r="F41" s="127"/>
      <c r="G41" s="83"/>
      <c r="H41" s="122" t="s">
        <v>149</v>
      </c>
      <c r="I41" s="132">
        <f>SUM(I13:I$19)</f>
        <v>45964</v>
      </c>
      <c r="J41" s="133">
        <f>SUM(J13:J$19)</f>
        <v>752451.95</v>
      </c>
    </row>
    <row r="42" spans="1:11" ht="15" thickTop="1">
      <c r="B42" s="134" t="s">
        <v>147</v>
      </c>
      <c r="C42" s="111">
        <f>SUM(C39:C41)</f>
        <v>979878</v>
      </c>
      <c r="D42" s="112">
        <f>SUM(D39:D41)</f>
        <v>7313062.04</v>
      </c>
      <c r="F42" s="127"/>
      <c r="G42" s="83"/>
      <c r="H42" s="134" t="s">
        <v>147</v>
      </c>
      <c r="I42" s="111">
        <f>SUM(I39:I41)</f>
        <v>972562</v>
      </c>
      <c r="J42" s="131">
        <f>SUM(J39:J41)</f>
        <v>7238637.9500000002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945193</v>
      </c>
      <c r="D45" s="112">
        <f>C45*A45</f>
        <v>7561544</v>
      </c>
      <c r="F45" s="127"/>
      <c r="G45" s="130">
        <f>G40+1</f>
        <v>8</v>
      </c>
      <c r="H45" s="117">
        <v>8</v>
      </c>
      <c r="I45" s="129">
        <f>SUM(I$8:I14)</f>
        <v>939084</v>
      </c>
      <c r="J45" s="131">
        <f>I45*G45</f>
        <v>7512672</v>
      </c>
      <c r="K45" s="129"/>
    </row>
    <row r="46" spans="1:11" ht="15" thickBot="1">
      <c r="B46" s="122" t="s">
        <v>150</v>
      </c>
      <c r="C46" s="132">
        <f>SUM(C15:C$19)</f>
        <v>34685</v>
      </c>
      <c r="D46" s="132">
        <f>SUM(D15:D$19)</f>
        <v>690833.80999999994</v>
      </c>
      <c r="E46" s="129"/>
      <c r="F46" s="127"/>
      <c r="G46" s="83"/>
      <c r="H46" s="122" t="s">
        <v>150</v>
      </c>
      <c r="I46" s="132">
        <f>SUM(I15:I$19)</f>
        <v>33478</v>
      </c>
      <c r="J46" s="133">
        <f>SUM(J15:J$19)</f>
        <v>659280.67999999993</v>
      </c>
    </row>
    <row r="47" spans="1:11" ht="15" thickTop="1">
      <c r="B47" s="134" t="s">
        <v>147</v>
      </c>
      <c r="C47" s="111">
        <f>SUM(C44:C46)</f>
        <v>979878</v>
      </c>
      <c r="D47" s="112">
        <f>SUM(D44:D46)</f>
        <v>8252377.8099999996</v>
      </c>
      <c r="F47" s="127"/>
      <c r="G47" s="83"/>
      <c r="H47" s="134" t="s">
        <v>147</v>
      </c>
      <c r="I47" s="111">
        <f>SUM(I44:I46)</f>
        <v>972562</v>
      </c>
      <c r="J47" s="131">
        <f>SUM(J44:J46)</f>
        <v>8171952.6799999997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952771</v>
      </c>
      <c r="D50" s="112">
        <f>C50*A50</f>
        <v>8574939</v>
      </c>
      <c r="G50" s="130">
        <f>G45+1</f>
        <v>9</v>
      </c>
      <c r="H50" s="117">
        <v>9</v>
      </c>
      <c r="I50" s="129">
        <f>SUM(I$8:I16)</f>
        <v>946496</v>
      </c>
      <c r="J50" s="131">
        <f>I50*G50</f>
        <v>8518464</v>
      </c>
      <c r="K50" s="129"/>
    </row>
    <row r="51" spans="1:11" ht="15" thickBot="1">
      <c r="B51" s="122" t="s">
        <v>151</v>
      </c>
      <c r="C51" s="132">
        <f>SUM(C17:C$19)</f>
        <v>27107</v>
      </c>
      <c r="D51" s="132">
        <f>SUM(D17:D$19)</f>
        <v>626618.04999999993</v>
      </c>
      <c r="E51" s="129"/>
      <c r="G51" s="83"/>
      <c r="H51" s="122" t="s">
        <v>151</v>
      </c>
      <c r="I51" s="132">
        <f>SUM(I17:I$19)</f>
        <v>26066</v>
      </c>
      <c r="J51" s="133">
        <f>SUM(J17:J$19)</f>
        <v>596477.02999999991</v>
      </c>
    </row>
    <row r="52" spans="1:11" ht="15" thickTop="1">
      <c r="B52" s="134" t="s">
        <v>147</v>
      </c>
      <c r="C52" s="111">
        <f>SUM(C49:C51)</f>
        <v>979878</v>
      </c>
      <c r="D52" s="112">
        <f>SUM(D49:D51)</f>
        <v>9201557.0500000007</v>
      </c>
      <c r="G52" s="83"/>
      <c r="H52" s="134" t="s">
        <v>147</v>
      </c>
      <c r="I52" s="111">
        <f>SUM(I49:I51)</f>
        <v>972562</v>
      </c>
      <c r="J52" s="131">
        <f>SUM(J49:J51)</f>
        <v>9114941.0299999993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>
      <c r="A55" s="130">
        <f>A50+1</f>
        <v>10</v>
      </c>
      <c r="B55" s="117">
        <v>10</v>
      </c>
      <c r="C55" s="129">
        <f>SUM($C$8:C18)</f>
        <v>957810</v>
      </c>
      <c r="D55" s="112">
        <f>C55*A55</f>
        <v>9578100</v>
      </c>
      <c r="G55" s="130">
        <f>G50+1</f>
        <v>10</v>
      </c>
      <c r="H55" s="117">
        <v>10</v>
      </c>
      <c r="I55" s="129">
        <f>SUM(I$8:I18)</f>
        <v>951403</v>
      </c>
      <c r="J55" s="131">
        <f>I55*G55</f>
        <v>9514030</v>
      </c>
      <c r="K55" s="129"/>
    </row>
    <row r="56" spans="1:11" ht="15" thickBot="1">
      <c r="B56" s="122" t="s">
        <v>152</v>
      </c>
      <c r="C56" s="132">
        <f>SUM(C19:C$19)</f>
        <v>22068</v>
      </c>
      <c r="D56" s="132">
        <f>SUM(D19:D$19)</f>
        <v>578884.81999999995</v>
      </c>
      <c r="E56" s="129"/>
      <c r="G56" s="83"/>
      <c r="H56" s="122" t="s">
        <v>152</v>
      </c>
      <c r="I56" s="132">
        <f>SUM(I19:I$19)</f>
        <v>21159</v>
      </c>
      <c r="J56" s="133">
        <f>SUM(J19:J$19)</f>
        <v>550000.06999999995</v>
      </c>
      <c r="K56" s="137"/>
    </row>
    <row r="57" spans="1:11" ht="15" thickTop="1">
      <c r="B57" s="134" t="s">
        <v>147</v>
      </c>
      <c r="C57" s="111">
        <f>SUM(C54:C56)</f>
        <v>979878</v>
      </c>
      <c r="D57" s="112">
        <f>SUM(D54:D56)</f>
        <v>10156984.82</v>
      </c>
      <c r="G57" s="83"/>
      <c r="H57" s="134" t="s">
        <v>147</v>
      </c>
      <c r="I57" s="111">
        <f>SUM(I54:I56)</f>
        <v>972562</v>
      </c>
      <c r="J57" s="131">
        <f>SUM(J54:J56)</f>
        <v>10064030.07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L57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351</v>
      </c>
    </row>
    <row r="2" spans="1:10">
      <c r="A2" s="6" t="s">
        <v>347</v>
      </c>
    </row>
    <row r="3" spans="1:10">
      <c r="A3" s="6"/>
    </row>
    <row r="4" spans="1:10">
      <c r="A4" s="110" t="s">
        <v>164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/>
    </row>
    <row r="8" spans="1:10">
      <c r="A8"/>
      <c r="B8" s="117" t="s">
        <v>129</v>
      </c>
      <c r="C8" s="120">
        <v>801686</v>
      </c>
      <c r="D8" s="121">
        <v>4008430</v>
      </c>
      <c r="F8" s="120">
        <v>4563</v>
      </c>
      <c r="G8" s="121">
        <v>22815</v>
      </c>
      <c r="I8" s="120">
        <f t="shared" ref="I8:I19" si="0">MAX(0,C8-F8)</f>
        <v>797123</v>
      </c>
      <c r="J8" s="121">
        <f t="shared" ref="J8:J19" si="1">MAX(0,D8-G8)</f>
        <v>3985615</v>
      </c>
    </row>
    <row r="9" spans="1:10">
      <c r="A9"/>
      <c r="B9" s="117" t="s">
        <v>130</v>
      </c>
      <c r="C9" s="120">
        <v>28422</v>
      </c>
      <c r="D9" s="121">
        <v>154712.06</v>
      </c>
      <c r="F9" s="120">
        <v>243</v>
      </c>
      <c r="G9" s="121">
        <v>1331</v>
      </c>
      <c r="I9" s="120">
        <f t="shared" si="0"/>
        <v>28179</v>
      </c>
      <c r="J9" s="121">
        <f t="shared" si="1"/>
        <v>153381.06</v>
      </c>
    </row>
    <row r="10" spans="1:10">
      <c r="A10"/>
      <c r="B10" s="117" t="s">
        <v>131</v>
      </c>
      <c r="C10" s="120">
        <v>234</v>
      </c>
      <c r="D10" s="121">
        <v>1404</v>
      </c>
      <c r="F10" s="120">
        <v>4</v>
      </c>
      <c r="G10" s="121">
        <v>24</v>
      </c>
      <c r="I10" s="120">
        <f t="shared" si="0"/>
        <v>230</v>
      </c>
      <c r="J10" s="121">
        <f t="shared" si="1"/>
        <v>1380</v>
      </c>
    </row>
    <row r="11" spans="1:10">
      <c r="A11"/>
      <c r="B11" s="117" t="s">
        <v>132</v>
      </c>
      <c r="C11" s="120">
        <v>14621</v>
      </c>
      <c r="D11" s="121">
        <v>94382.41</v>
      </c>
      <c r="F11" s="120">
        <v>180</v>
      </c>
      <c r="G11" s="121">
        <v>1158.72</v>
      </c>
      <c r="I11" s="120">
        <f t="shared" si="0"/>
        <v>14441</v>
      </c>
      <c r="J11" s="121">
        <f t="shared" si="1"/>
        <v>93223.69</v>
      </c>
    </row>
    <row r="12" spans="1:10">
      <c r="A12"/>
      <c r="B12" s="117" t="s">
        <v>133</v>
      </c>
      <c r="C12" s="120">
        <v>123</v>
      </c>
      <c r="D12" s="121">
        <v>861</v>
      </c>
      <c r="F12" s="120">
        <v>2</v>
      </c>
      <c r="G12" s="121">
        <v>14</v>
      </c>
      <c r="I12" s="120">
        <f t="shared" si="0"/>
        <v>121</v>
      </c>
      <c r="J12" s="121">
        <f t="shared" si="1"/>
        <v>847</v>
      </c>
    </row>
    <row r="13" spans="1:10">
      <c r="A13"/>
      <c r="B13" s="117" t="s">
        <v>134</v>
      </c>
      <c r="C13" s="120">
        <v>8725</v>
      </c>
      <c r="D13" s="121">
        <v>65071.8</v>
      </c>
      <c r="F13" s="120">
        <v>153</v>
      </c>
      <c r="G13" s="121">
        <v>1141.1500000000001</v>
      </c>
      <c r="I13" s="120">
        <f t="shared" si="0"/>
        <v>8572</v>
      </c>
      <c r="J13" s="121">
        <f t="shared" si="1"/>
        <v>63930.65</v>
      </c>
    </row>
    <row r="14" spans="1:10">
      <c r="A14"/>
      <c r="B14" s="117" t="s">
        <v>135</v>
      </c>
      <c r="C14" s="120">
        <v>66</v>
      </c>
      <c r="D14" s="121">
        <v>528</v>
      </c>
      <c r="F14" s="120">
        <v>4</v>
      </c>
      <c r="G14" s="121">
        <v>32</v>
      </c>
      <c r="I14" s="120">
        <f t="shared" si="0"/>
        <v>62</v>
      </c>
      <c r="J14" s="121">
        <f t="shared" si="1"/>
        <v>496</v>
      </c>
    </row>
    <row r="15" spans="1:10">
      <c r="A15"/>
      <c r="B15" s="117" t="s">
        <v>136</v>
      </c>
      <c r="C15" s="120">
        <v>5575</v>
      </c>
      <c r="D15" s="121">
        <v>47223.28</v>
      </c>
      <c r="F15" s="120">
        <v>118</v>
      </c>
      <c r="G15" s="121">
        <v>1004.12</v>
      </c>
      <c r="I15" s="120">
        <f t="shared" si="0"/>
        <v>5457</v>
      </c>
      <c r="J15" s="121">
        <f t="shared" si="1"/>
        <v>46219.159999999996</v>
      </c>
    </row>
    <row r="16" spans="1:10">
      <c r="A16"/>
      <c r="B16" s="117" t="s">
        <v>137</v>
      </c>
      <c r="C16" s="120">
        <v>72</v>
      </c>
      <c r="D16" s="121">
        <v>648</v>
      </c>
      <c r="F16" s="120">
        <v>3</v>
      </c>
      <c r="G16" s="121">
        <v>27</v>
      </c>
      <c r="I16" s="120">
        <f t="shared" si="0"/>
        <v>69</v>
      </c>
      <c r="J16" s="121">
        <f t="shared" si="1"/>
        <v>621</v>
      </c>
    </row>
    <row r="17" spans="1:12">
      <c r="A17"/>
      <c r="B17" s="117" t="s">
        <v>138</v>
      </c>
      <c r="C17" s="120">
        <v>3856</v>
      </c>
      <c r="D17" s="121">
        <v>36518.61</v>
      </c>
      <c r="F17" s="120">
        <v>120</v>
      </c>
      <c r="G17" s="121">
        <v>1143.3699999999999</v>
      </c>
      <c r="I17" s="120">
        <f t="shared" si="0"/>
        <v>3736</v>
      </c>
      <c r="J17" s="121">
        <f t="shared" si="1"/>
        <v>35375.24</v>
      </c>
    </row>
    <row r="18" spans="1:12">
      <c r="A18"/>
      <c r="B18" s="117" t="s">
        <v>139</v>
      </c>
      <c r="C18" s="120">
        <v>26</v>
      </c>
      <c r="D18" s="121">
        <v>260</v>
      </c>
      <c r="F18" s="120">
        <v>0</v>
      </c>
      <c r="G18" s="121">
        <v>0</v>
      </c>
      <c r="I18" s="120">
        <f t="shared" si="0"/>
        <v>26</v>
      </c>
      <c r="J18" s="121">
        <f t="shared" si="1"/>
        <v>260</v>
      </c>
    </row>
    <row r="19" spans="1:12" ht="15" thickBot="1">
      <c r="A19"/>
      <c r="B19" s="122" t="s">
        <v>140</v>
      </c>
      <c r="C19" s="123">
        <v>18228</v>
      </c>
      <c r="D19" s="124">
        <v>509687.18</v>
      </c>
      <c r="F19" s="123">
        <v>804</v>
      </c>
      <c r="G19" s="124">
        <v>26034.38</v>
      </c>
      <c r="I19" s="123">
        <f t="shared" si="0"/>
        <v>17424</v>
      </c>
      <c r="J19" s="124">
        <f t="shared" si="1"/>
        <v>483652.8</v>
      </c>
    </row>
    <row r="20" spans="1:12" ht="15" thickTop="1">
      <c r="A20"/>
      <c r="B20" s="117" t="s">
        <v>141</v>
      </c>
      <c r="C20" s="111">
        <f>SUM(C7:C19)</f>
        <v>881634</v>
      </c>
      <c r="D20" s="112">
        <f>SUM(D7:D19)</f>
        <v>4919726.34</v>
      </c>
      <c r="F20" s="111">
        <f>SUM(F7:F19)</f>
        <v>6194</v>
      </c>
      <c r="G20" s="112">
        <f>SUM(G7:G19)</f>
        <v>54724.740000000005</v>
      </c>
      <c r="I20" s="111">
        <f>SUM(I7:I19)</f>
        <v>875440</v>
      </c>
      <c r="J20" s="112">
        <f>SUM(J7:J19)</f>
        <v>4865001.6000000006</v>
      </c>
      <c r="K20" s="125"/>
      <c r="L20" s="126"/>
    </row>
    <row r="21" spans="1:12">
      <c r="A21"/>
      <c r="B21" s="117" t="s">
        <v>154</v>
      </c>
      <c r="D21" s="112">
        <f>SUM(D11:D19)</f>
        <v>755180.28</v>
      </c>
    </row>
    <row r="22" spans="1:12">
      <c r="A22"/>
      <c r="B22" s="117" t="s">
        <v>155</v>
      </c>
      <c r="D22" s="112">
        <f>SUM(D13:D19)</f>
        <v>659936.87</v>
      </c>
    </row>
    <row r="23" spans="1:12">
      <c r="A23"/>
      <c r="B23" s="117" t="s">
        <v>156</v>
      </c>
      <c r="D23" s="112">
        <f>SUM(D15:D19)</f>
        <v>594337.06999999995</v>
      </c>
    </row>
    <row r="24" spans="1:12">
      <c r="A24"/>
      <c r="B24" s="117" t="s">
        <v>157</v>
      </c>
      <c r="D24" s="112">
        <f>SUM(D17:D19)</f>
        <v>546465.79</v>
      </c>
    </row>
    <row r="25" spans="1:12">
      <c r="A25"/>
      <c r="B25" s="117" t="s">
        <v>158</v>
      </c>
      <c r="D25" s="112">
        <f>D19</f>
        <v>509687.18</v>
      </c>
    </row>
    <row r="26" spans="1:12">
      <c r="A26" s="110" t="s">
        <v>165</v>
      </c>
      <c r="G26" s="110" t="s">
        <v>165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28" t="s">
        <v>144</v>
      </c>
      <c r="C29" s="129"/>
      <c r="F29" s="127"/>
      <c r="G29" s="128" t="s">
        <v>144</v>
      </c>
      <c r="H29" s="117"/>
      <c r="I29" s="129"/>
      <c r="J29" s="112"/>
    </row>
    <row r="30" spans="1:12">
      <c r="A30" s="130">
        <v>5</v>
      </c>
      <c r="B30" s="117">
        <v>5</v>
      </c>
      <c r="C30" s="129">
        <f>C8</f>
        <v>801686</v>
      </c>
      <c r="D30" s="129">
        <f>D8</f>
        <v>4008430</v>
      </c>
      <c r="E30" s="129"/>
      <c r="F30" s="127"/>
      <c r="G30" s="130">
        <v>5</v>
      </c>
      <c r="H30" s="117">
        <v>5</v>
      </c>
      <c r="I30" s="271">
        <f>I8</f>
        <v>797123</v>
      </c>
      <c r="J30" s="131">
        <f>J8</f>
        <v>3985615</v>
      </c>
    </row>
    <row r="31" spans="1:12" ht="15" thickBot="1">
      <c r="B31" s="122" t="s">
        <v>146</v>
      </c>
      <c r="C31" s="132">
        <f>SUM(C9:C$19)</f>
        <v>79948</v>
      </c>
      <c r="D31" s="132">
        <f>SUM(D9:D$19)</f>
        <v>911296.34000000008</v>
      </c>
      <c r="E31" s="129"/>
      <c r="F31" s="127"/>
      <c r="G31" s="83"/>
      <c r="H31" s="122" t="s">
        <v>146</v>
      </c>
      <c r="I31" s="132">
        <f>SUM(I9:I$19)</f>
        <v>78317</v>
      </c>
      <c r="J31" s="273">
        <f>SUM(J9:J$19)</f>
        <v>879386.6</v>
      </c>
    </row>
    <row r="32" spans="1:12" ht="15" thickTop="1">
      <c r="B32" s="134" t="s">
        <v>147</v>
      </c>
      <c r="C32" s="111">
        <f>SUM(C29:C31)</f>
        <v>881634</v>
      </c>
      <c r="D32" s="112">
        <f>SUM(D29:D31)</f>
        <v>4919726.34</v>
      </c>
      <c r="F32" s="127"/>
      <c r="G32" s="83"/>
      <c r="H32" s="134" t="s">
        <v>147</v>
      </c>
      <c r="I32" s="272">
        <f>SUM(I29:I31)</f>
        <v>875440</v>
      </c>
      <c r="J32" s="131">
        <f>SUM(J29:J31)</f>
        <v>4865001.5999999996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830342</v>
      </c>
      <c r="D35" s="112">
        <f>C35*A35</f>
        <v>4982052</v>
      </c>
      <c r="F35" s="127"/>
      <c r="G35" s="130">
        <v>6</v>
      </c>
      <c r="H35" s="117">
        <v>6</v>
      </c>
      <c r="I35" s="129">
        <f>SUM(I$8:I10)</f>
        <v>825532</v>
      </c>
      <c r="J35" s="131">
        <f>I35*G35</f>
        <v>4953192</v>
      </c>
      <c r="K35" s="129"/>
    </row>
    <row r="36" spans="1:11" ht="15" thickBot="1">
      <c r="B36" s="122" t="s">
        <v>148</v>
      </c>
      <c r="C36" s="132">
        <f>SUM(C11:C$19)</f>
        <v>51292</v>
      </c>
      <c r="D36" s="132">
        <f>SUM(D11:D$19)</f>
        <v>755180.28</v>
      </c>
      <c r="E36" s="129"/>
      <c r="F36" s="127"/>
      <c r="G36" s="83"/>
      <c r="H36" s="122" t="s">
        <v>148</v>
      </c>
      <c r="I36" s="132">
        <f>SUM(I11:I$19)</f>
        <v>49908</v>
      </c>
      <c r="J36" s="133">
        <f>SUM(J11:J$19)</f>
        <v>724625.54</v>
      </c>
    </row>
    <row r="37" spans="1:11" ht="15" thickTop="1">
      <c r="B37" s="134" t="s">
        <v>147</v>
      </c>
      <c r="C37" s="111">
        <f>SUM(C34:C36)</f>
        <v>881634</v>
      </c>
      <c r="D37" s="112">
        <f>SUM(D34:D36)</f>
        <v>5737232.2800000003</v>
      </c>
      <c r="F37" s="127"/>
      <c r="G37" s="83"/>
      <c r="H37" s="134" t="s">
        <v>147</v>
      </c>
      <c r="I37" s="111">
        <f>SUM(I34:I36)</f>
        <v>875440</v>
      </c>
      <c r="J37" s="131">
        <f>SUM(J34:J36)</f>
        <v>5677817.54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845086</v>
      </c>
      <c r="D40" s="112">
        <f>C40*A40</f>
        <v>5915602</v>
      </c>
      <c r="F40" s="127"/>
      <c r="G40" s="130">
        <f>G35+1</f>
        <v>7</v>
      </c>
      <c r="H40" s="117">
        <v>7</v>
      </c>
      <c r="I40" s="129">
        <f>SUM(I$8:I12)</f>
        <v>840094</v>
      </c>
      <c r="J40" s="131">
        <f>I40*G40</f>
        <v>5880658</v>
      </c>
      <c r="K40" s="129"/>
    </row>
    <row r="41" spans="1:11" ht="15" thickBot="1">
      <c r="B41" s="122" t="s">
        <v>149</v>
      </c>
      <c r="C41" s="132">
        <f>SUM(C13:C$19)</f>
        <v>36548</v>
      </c>
      <c r="D41" s="132">
        <f>SUM(D13:D$19)</f>
        <v>659936.87</v>
      </c>
      <c r="E41" s="129"/>
      <c r="F41" s="127"/>
      <c r="G41" s="83"/>
      <c r="H41" s="122" t="s">
        <v>149</v>
      </c>
      <c r="I41" s="132">
        <f>SUM(I13:I$19)</f>
        <v>35346</v>
      </c>
      <c r="J41" s="133">
        <f>SUM(J13:J$19)</f>
        <v>630554.85</v>
      </c>
    </row>
    <row r="42" spans="1:11" ht="15" thickTop="1">
      <c r="B42" s="134" t="s">
        <v>147</v>
      </c>
      <c r="C42" s="111">
        <f>SUM(C39:C41)</f>
        <v>881634</v>
      </c>
      <c r="D42" s="112">
        <f>SUM(D39:D41)</f>
        <v>6575538.8700000001</v>
      </c>
      <c r="F42" s="127"/>
      <c r="G42" s="83"/>
      <c r="H42" s="134" t="s">
        <v>147</v>
      </c>
      <c r="I42" s="111">
        <f>SUM(I39:I41)</f>
        <v>875440</v>
      </c>
      <c r="J42" s="131">
        <f>SUM(J39:J41)</f>
        <v>6511212.8499999996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853877</v>
      </c>
      <c r="D45" s="112">
        <f>C45*A45</f>
        <v>6831016</v>
      </c>
      <c r="F45" s="127"/>
      <c r="G45" s="130">
        <f>G40+1</f>
        <v>8</v>
      </c>
      <c r="H45" s="117">
        <v>8</v>
      </c>
      <c r="I45" s="129">
        <f>SUM(I$8:I14)</f>
        <v>848728</v>
      </c>
      <c r="J45" s="131">
        <f>I45*G45</f>
        <v>6789824</v>
      </c>
      <c r="K45" s="129"/>
    </row>
    <row r="46" spans="1:11" ht="15" thickBot="1">
      <c r="B46" s="122" t="s">
        <v>150</v>
      </c>
      <c r="C46" s="132">
        <f>SUM(C15:C$19)</f>
        <v>27757</v>
      </c>
      <c r="D46" s="132">
        <f>SUM(D15:D$19)</f>
        <v>594337.06999999995</v>
      </c>
      <c r="E46" s="129"/>
      <c r="F46" s="127"/>
      <c r="G46" s="83"/>
      <c r="H46" s="122" t="s">
        <v>150</v>
      </c>
      <c r="I46" s="132">
        <f>SUM(I15:I$19)</f>
        <v>26712</v>
      </c>
      <c r="J46" s="133">
        <f>SUM(J15:J$19)</f>
        <v>566128.19999999995</v>
      </c>
    </row>
    <row r="47" spans="1:11" ht="15" thickTop="1">
      <c r="B47" s="134" t="s">
        <v>147</v>
      </c>
      <c r="C47" s="111">
        <f>SUM(C44:C46)</f>
        <v>881634</v>
      </c>
      <c r="D47" s="112">
        <f>SUM(D44:D46)</f>
        <v>7425353.0700000003</v>
      </c>
      <c r="F47" s="127"/>
      <c r="G47" s="83"/>
      <c r="H47" s="134" t="s">
        <v>147</v>
      </c>
      <c r="I47" s="111">
        <f>SUM(I44:I46)</f>
        <v>875440</v>
      </c>
      <c r="J47" s="131">
        <f>SUM(J44:J46)</f>
        <v>7355952.2000000002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859524</v>
      </c>
      <c r="D50" s="112">
        <f>C50*A50</f>
        <v>7735716</v>
      </c>
      <c r="G50" s="130">
        <f>G45+1</f>
        <v>9</v>
      </c>
      <c r="H50" s="117">
        <v>9</v>
      </c>
      <c r="I50" s="129">
        <f>SUM(I$8:I16)</f>
        <v>854254</v>
      </c>
      <c r="J50" s="131">
        <f>I50*G50</f>
        <v>7688286</v>
      </c>
      <c r="K50" s="129"/>
    </row>
    <row r="51" spans="1:11" ht="15" thickBot="1">
      <c r="B51" s="122" t="s">
        <v>151</v>
      </c>
      <c r="C51" s="132">
        <f>SUM(C17:C$19)</f>
        <v>22110</v>
      </c>
      <c r="D51" s="132">
        <f>SUM(D17:D$19)</f>
        <v>546465.79</v>
      </c>
      <c r="E51" s="129"/>
      <c r="G51" s="83"/>
      <c r="H51" s="122" t="s">
        <v>151</v>
      </c>
      <c r="I51" s="132">
        <f>SUM(I17:I$19)</f>
        <v>21186</v>
      </c>
      <c r="J51" s="133">
        <f>SUM(J17:J$19)</f>
        <v>519288.04</v>
      </c>
    </row>
    <row r="52" spans="1:11" ht="15" thickTop="1">
      <c r="B52" s="134" t="s">
        <v>147</v>
      </c>
      <c r="C52" s="111">
        <f>SUM(C49:C51)</f>
        <v>881634</v>
      </c>
      <c r="D52" s="112">
        <f>SUM(D49:D51)</f>
        <v>8282181.79</v>
      </c>
      <c r="G52" s="83"/>
      <c r="H52" s="134" t="s">
        <v>147</v>
      </c>
      <c r="I52" s="111">
        <f>SUM(I49:I51)</f>
        <v>875440</v>
      </c>
      <c r="J52" s="131">
        <f>SUM(J49:J51)</f>
        <v>8207574.04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 ht="409.6">
      <c r="A55" s="130">
        <f>A50+1</f>
        <v>10</v>
      </c>
      <c r="B55" s="117">
        <v>10</v>
      </c>
      <c r="C55" s="129">
        <f>SUM($C$8:C18)</f>
        <v>863406</v>
      </c>
      <c r="D55" s="112">
        <f>C55*A55</f>
        <v>8634060</v>
      </c>
      <c r="G55" s="130">
        <f>G50+1</f>
        <v>10</v>
      </c>
      <c r="H55" s="117">
        <v>10</v>
      </c>
      <c r="I55" s="129">
        <f>SUM(I$8:I18)</f>
        <v>858016</v>
      </c>
      <c r="J55" s="131">
        <f>I55*G55</f>
        <v>8580160</v>
      </c>
      <c r="K55" s="129"/>
    </row>
    <row r="56" spans="1:11" ht="15" thickBot="1">
      <c r="B56" s="122" t="s">
        <v>152</v>
      </c>
      <c r="C56" s="132">
        <f>SUM(C19:C$19)</f>
        <v>18228</v>
      </c>
      <c r="D56" s="132">
        <f>SUM(D19:D$19)</f>
        <v>509687.18</v>
      </c>
      <c r="E56" s="129"/>
      <c r="G56" s="83"/>
      <c r="H56" s="122" t="s">
        <v>152</v>
      </c>
      <c r="I56" s="132">
        <f>SUM(I19:I$19)</f>
        <v>17424</v>
      </c>
      <c r="J56" s="133">
        <f>SUM(J19:J$19)</f>
        <v>483652.8</v>
      </c>
      <c r="K56" s="137"/>
    </row>
    <row r="57" spans="1:11" ht="15" thickTop="1">
      <c r="B57" s="134" t="s">
        <v>147</v>
      </c>
      <c r="C57" s="111">
        <f>SUM(C54:C56)</f>
        <v>881634</v>
      </c>
      <c r="D57" s="112">
        <f>SUM(D54:D56)</f>
        <v>9143747.1799999997</v>
      </c>
      <c r="G57" s="83"/>
      <c r="H57" s="134" t="s">
        <v>147</v>
      </c>
      <c r="I57" s="111">
        <f>SUM(I54:I56)</f>
        <v>875440</v>
      </c>
      <c r="J57" s="131">
        <f>SUM(J54:J56)</f>
        <v>9063812.8000000007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L57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12" customWidth="1"/>
    <col min="6" max="6" width="18.5546875" customWidth="1"/>
    <col min="8" max="8" width="13.5546875" customWidth="1"/>
  </cols>
  <sheetData>
    <row r="1" spans="1:10">
      <c r="A1" s="6" t="s">
        <v>352</v>
      </c>
    </row>
    <row r="2" spans="1:10">
      <c r="A2" s="6" t="s">
        <v>347</v>
      </c>
    </row>
    <row r="3" spans="1:10">
      <c r="A3" s="6"/>
    </row>
    <row r="4" spans="1:10">
      <c r="A4" s="110" t="s">
        <v>166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/>
    </row>
    <row r="8" spans="1:10">
      <c r="A8"/>
      <c r="B8" s="117" t="s">
        <v>129</v>
      </c>
      <c r="C8" s="120">
        <v>996846</v>
      </c>
      <c r="D8" s="121">
        <v>4984230</v>
      </c>
      <c r="F8" s="120">
        <v>5022</v>
      </c>
      <c r="G8" s="121">
        <v>25110</v>
      </c>
      <c r="I8" s="120">
        <f t="shared" ref="I8:I19" si="0">MAX(0,C8-F8)</f>
        <v>991824</v>
      </c>
      <c r="J8" s="121">
        <f t="shared" ref="J8:J19" si="1">MAX(0,D8-G8)</f>
        <v>4959120</v>
      </c>
    </row>
    <row r="9" spans="1:10">
      <c r="A9"/>
      <c r="B9" s="117" t="s">
        <v>130</v>
      </c>
      <c r="C9" s="120">
        <v>20591</v>
      </c>
      <c r="D9" s="121">
        <v>112188.76</v>
      </c>
      <c r="F9" s="120">
        <v>374</v>
      </c>
      <c r="G9" s="121">
        <v>2045.58</v>
      </c>
      <c r="I9" s="120">
        <f t="shared" si="0"/>
        <v>20217</v>
      </c>
      <c r="J9" s="121">
        <f t="shared" si="1"/>
        <v>110143.18</v>
      </c>
    </row>
    <row r="10" spans="1:10">
      <c r="A10"/>
      <c r="B10" s="117" t="s">
        <v>131</v>
      </c>
      <c r="C10" s="120">
        <v>188</v>
      </c>
      <c r="D10" s="121">
        <v>1128</v>
      </c>
      <c r="F10" s="120">
        <v>4</v>
      </c>
      <c r="G10" s="121">
        <v>24</v>
      </c>
      <c r="I10" s="120">
        <f t="shared" si="0"/>
        <v>184</v>
      </c>
      <c r="J10" s="121">
        <f t="shared" si="1"/>
        <v>1104</v>
      </c>
    </row>
    <row r="11" spans="1:10">
      <c r="A11"/>
      <c r="B11" s="117" t="s">
        <v>132</v>
      </c>
      <c r="C11" s="120">
        <v>11087</v>
      </c>
      <c r="D11" s="121">
        <v>71586.59</v>
      </c>
      <c r="F11" s="120">
        <v>308</v>
      </c>
      <c r="G11" s="121">
        <v>2004.42</v>
      </c>
      <c r="I11" s="120">
        <f t="shared" si="0"/>
        <v>10779</v>
      </c>
      <c r="J11" s="121">
        <f t="shared" si="1"/>
        <v>69582.17</v>
      </c>
    </row>
    <row r="12" spans="1:10">
      <c r="A12"/>
      <c r="B12" s="117" t="s">
        <v>133</v>
      </c>
      <c r="C12" s="120">
        <v>82</v>
      </c>
      <c r="D12" s="121">
        <v>574</v>
      </c>
      <c r="F12" s="120">
        <v>3</v>
      </c>
      <c r="G12" s="121">
        <v>21</v>
      </c>
      <c r="I12" s="120">
        <f t="shared" si="0"/>
        <v>79</v>
      </c>
      <c r="J12" s="121">
        <f t="shared" si="1"/>
        <v>553</v>
      </c>
    </row>
    <row r="13" spans="1:10">
      <c r="A13"/>
      <c r="B13" s="117" t="s">
        <v>134</v>
      </c>
      <c r="C13" s="120">
        <v>6866</v>
      </c>
      <c r="D13" s="121">
        <v>51232.54</v>
      </c>
      <c r="F13" s="120">
        <v>267</v>
      </c>
      <c r="G13" s="121">
        <v>2001.56</v>
      </c>
      <c r="I13" s="120">
        <f t="shared" si="0"/>
        <v>6599</v>
      </c>
      <c r="J13" s="121">
        <f t="shared" si="1"/>
        <v>49230.98</v>
      </c>
    </row>
    <row r="14" spans="1:10">
      <c r="A14"/>
      <c r="B14" s="117" t="s">
        <v>135</v>
      </c>
      <c r="C14" s="120">
        <v>50</v>
      </c>
      <c r="D14" s="121">
        <v>400</v>
      </c>
      <c r="F14" s="120">
        <v>1</v>
      </c>
      <c r="G14" s="121">
        <v>8</v>
      </c>
      <c r="I14" s="120">
        <f t="shared" si="0"/>
        <v>49</v>
      </c>
      <c r="J14" s="121">
        <f t="shared" si="1"/>
        <v>392</v>
      </c>
    </row>
    <row r="15" spans="1:10">
      <c r="A15"/>
      <c r="B15" s="117" t="s">
        <v>136</v>
      </c>
      <c r="C15" s="120">
        <v>4691</v>
      </c>
      <c r="D15" s="121">
        <v>39769.72</v>
      </c>
      <c r="F15" s="120">
        <v>196</v>
      </c>
      <c r="G15" s="121">
        <v>1657.25</v>
      </c>
      <c r="I15" s="120">
        <f t="shared" si="0"/>
        <v>4495</v>
      </c>
      <c r="J15" s="121">
        <f t="shared" si="1"/>
        <v>38112.47</v>
      </c>
    </row>
    <row r="16" spans="1:10">
      <c r="A16"/>
      <c r="B16" s="117" t="s">
        <v>137</v>
      </c>
      <c r="C16" s="120">
        <v>65</v>
      </c>
      <c r="D16" s="121">
        <v>585</v>
      </c>
      <c r="F16" s="120">
        <v>5</v>
      </c>
      <c r="G16" s="121">
        <v>45</v>
      </c>
      <c r="I16" s="120">
        <f t="shared" si="0"/>
        <v>60</v>
      </c>
      <c r="J16" s="121">
        <f t="shared" si="1"/>
        <v>540</v>
      </c>
    </row>
    <row r="17" spans="1:12">
      <c r="A17"/>
      <c r="B17" s="117" t="s">
        <v>138</v>
      </c>
      <c r="C17" s="120">
        <v>3331</v>
      </c>
      <c r="D17" s="121">
        <v>31579.759999999998</v>
      </c>
      <c r="F17" s="120">
        <v>160</v>
      </c>
      <c r="G17" s="121">
        <v>1521.21</v>
      </c>
      <c r="I17" s="120">
        <f t="shared" si="0"/>
        <v>3171</v>
      </c>
      <c r="J17" s="121">
        <f t="shared" si="1"/>
        <v>30058.55</v>
      </c>
    </row>
    <row r="18" spans="1:12">
      <c r="A18"/>
      <c r="B18" s="117" t="s">
        <v>139</v>
      </c>
      <c r="C18" s="120">
        <v>26</v>
      </c>
      <c r="D18" s="121">
        <v>260</v>
      </c>
      <c r="F18" s="120">
        <v>2</v>
      </c>
      <c r="G18" s="121">
        <v>20</v>
      </c>
      <c r="I18" s="120">
        <f t="shared" si="0"/>
        <v>24</v>
      </c>
      <c r="J18" s="121">
        <f t="shared" si="1"/>
        <v>240</v>
      </c>
    </row>
    <row r="19" spans="1:12" ht="15" thickBot="1">
      <c r="A19"/>
      <c r="B19" s="122" t="s">
        <v>140</v>
      </c>
      <c r="C19" s="123">
        <v>18904</v>
      </c>
      <c r="D19" s="124">
        <v>563232.30000000005</v>
      </c>
      <c r="F19" s="123">
        <v>955</v>
      </c>
      <c r="G19" s="124">
        <v>32134.09</v>
      </c>
      <c r="I19" s="123">
        <f t="shared" si="0"/>
        <v>17949</v>
      </c>
      <c r="J19" s="124">
        <f t="shared" si="1"/>
        <v>531098.21000000008</v>
      </c>
    </row>
    <row r="20" spans="1:12" ht="15" thickTop="1">
      <c r="A20"/>
      <c r="B20" s="117" t="s">
        <v>141</v>
      </c>
      <c r="C20" s="111">
        <f>SUM(C7:C19)</f>
        <v>1062727</v>
      </c>
      <c r="D20" s="112">
        <f>SUM(D7:D19)</f>
        <v>5856766.669999999</v>
      </c>
      <c r="F20" s="111">
        <f>SUM(F7:F19)</f>
        <v>7297</v>
      </c>
      <c r="G20" s="112">
        <f>SUM(G7:G19)</f>
        <v>66592.11</v>
      </c>
      <c r="I20" s="111">
        <f>SUM(I7:I19)</f>
        <v>1055430</v>
      </c>
      <c r="J20" s="112">
        <f>SUM(J7:J19)</f>
        <v>5790174.5599999996</v>
      </c>
      <c r="K20" s="125"/>
      <c r="L20" s="126"/>
    </row>
    <row r="21" spans="1:12">
      <c r="A21"/>
      <c r="B21" s="117" t="s">
        <v>154</v>
      </c>
      <c r="D21" s="112">
        <f>SUM(D11:D19)</f>
        <v>759219.91</v>
      </c>
    </row>
    <row r="22" spans="1:12">
      <c r="A22"/>
      <c r="B22" s="117" t="s">
        <v>155</v>
      </c>
      <c r="D22" s="112">
        <f>SUM(D13:D19)</f>
        <v>687059.32000000007</v>
      </c>
    </row>
    <row r="23" spans="1:12">
      <c r="A23"/>
      <c r="B23" s="117" t="s">
        <v>156</v>
      </c>
      <c r="D23" s="112">
        <f>SUM(D15:D19)</f>
        <v>635426.78</v>
      </c>
    </row>
    <row r="24" spans="1:12">
      <c r="A24"/>
      <c r="B24" s="117" t="s">
        <v>157</v>
      </c>
      <c r="D24" s="112">
        <f>SUM(D17:D19)</f>
        <v>595072.06000000006</v>
      </c>
    </row>
    <row r="25" spans="1:12">
      <c r="A25"/>
      <c r="B25" s="117" t="s">
        <v>158</v>
      </c>
      <c r="D25" s="112">
        <f>D19</f>
        <v>563232.30000000005</v>
      </c>
    </row>
    <row r="26" spans="1:12">
      <c r="A26" s="110" t="s">
        <v>167</v>
      </c>
      <c r="G26" s="110" t="s">
        <v>167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17"/>
      <c r="C29" s="129"/>
      <c r="F29" s="127"/>
      <c r="G29" s="128" t="s">
        <v>144</v>
      </c>
      <c r="H29" s="117"/>
      <c r="I29" s="129"/>
      <c r="J29" s="112"/>
    </row>
    <row r="30" spans="1:12">
      <c r="A30" s="130">
        <v>5</v>
      </c>
      <c r="B30" s="117">
        <v>5</v>
      </c>
      <c r="C30" s="129">
        <f>C8</f>
        <v>996846</v>
      </c>
      <c r="D30" s="129">
        <f>D8</f>
        <v>4984230</v>
      </c>
      <c r="E30" s="129"/>
      <c r="F30" s="127"/>
      <c r="G30" s="130">
        <v>5</v>
      </c>
      <c r="H30" s="117">
        <v>5</v>
      </c>
      <c r="I30" s="271">
        <f>I8</f>
        <v>991824</v>
      </c>
      <c r="J30" s="131">
        <f>J8</f>
        <v>4959120</v>
      </c>
    </row>
    <row r="31" spans="1:12" ht="15" thickBot="1">
      <c r="B31" s="122" t="s">
        <v>146</v>
      </c>
      <c r="C31" s="132">
        <f>SUM(C9:C$19)</f>
        <v>65881</v>
      </c>
      <c r="D31" s="132">
        <f>SUM(D9:D$19)</f>
        <v>872536.67</v>
      </c>
      <c r="E31" s="129"/>
      <c r="F31" s="127"/>
      <c r="G31" s="83"/>
      <c r="H31" s="122" t="s">
        <v>146</v>
      </c>
      <c r="I31" s="132">
        <f>SUM(I9:I$19)</f>
        <v>63606</v>
      </c>
      <c r="J31" s="273">
        <f>SUM(J9:J$19)</f>
        <v>831054.56</v>
      </c>
    </row>
    <row r="32" spans="1:12" ht="15" thickTop="1">
      <c r="B32" s="134" t="s">
        <v>147</v>
      </c>
      <c r="C32" s="111">
        <f>SUM(C29:C31)</f>
        <v>1062727</v>
      </c>
      <c r="D32" s="112">
        <f>SUM(D29:D31)</f>
        <v>5856766.6699999999</v>
      </c>
      <c r="F32" s="127"/>
      <c r="G32" s="83"/>
      <c r="H32" s="134" t="s">
        <v>147</v>
      </c>
      <c r="I32" s="272">
        <f>SUM(I29:I31)</f>
        <v>1055430</v>
      </c>
      <c r="J32" s="131">
        <f>SUM(J29:J31)</f>
        <v>5790174.5600000005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1017625</v>
      </c>
      <c r="D35" s="112">
        <f>C35*A35</f>
        <v>6105750</v>
      </c>
      <c r="F35" s="127"/>
      <c r="G35" s="130">
        <v>6</v>
      </c>
      <c r="H35" s="117">
        <v>6</v>
      </c>
      <c r="I35" s="129">
        <f>SUM(I$8:I10)</f>
        <v>1012225</v>
      </c>
      <c r="J35" s="131">
        <f>I35*G35</f>
        <v>6073350</v>
      </c>
      <c r="K35" s="129"/>
    </row>
    <row r="36" spans="1:11" ht="15" thickBot="1">
      <c r="B36" s="122" t="s">
        <v>148</v>
      </c>
      <c r="C36" s="132">
        <f>SUM(C11:C$19)</f>
        <v>45102</v>
      </c>
      <c r="D36" s="132">
        <f>SUM(D11:D$19)</f>
        <v>759219.91</v>
      </c>
      <c r="E36" s="129"/>
      <c r="F36" s="127"/>
      <c r="G36" s="83"/>
      <c r="H36" s="122" t="s">
        <v>148</v>
      </c>
      <c r="I36" s="132">
        <f>SUM(I11:I$19)</f>
        <v>43205</v>
      </c>
      <c r="J36" s="133">
        <f>SUM(J11:J$19)</f>
        <v>719807.38000000012</v>
      </c>
    </row>
    <row r="37" spans="1:11" ht="15" thickTop="1">
      <c r="B37" s="134" t="s">
        <v>147</v>
      </c>
      <c r="C37" s="111">
        <f>SUM(C34:C36)</f>
        <v>1062727</v>
      </c>
      <c r="D37" s="112">
        <f>SUM(D34:D36)</f>
        <v>6864969.9100000001</v>
      </c>
      <c r="F37" s="127"/>
      <c r="G37" s="83"/>
      <c r="H37" s="134" t="s">
        <v>147</v>
      </c>
      <c r="I37" s="111">
        <f>SUM(I34:I36)</f>
        <v>1055430</v>
      </c>
      <c r="J37" s="131">
        <f>SUM(J34:J36)</f>
        <v>6793157.3799999999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1028794</v>
      </c>
      <c r="D40" s="112">
        <f>C40*A40</f>
        <v>7201558</v>
      </c>
      <c r="F40" s="127"/>
      <c r="G40" s="130">
        <f>G35+1</f>
        <v>7</v>
      </c>
      <c r="H40" s="117">
        <v>7</v>
      </c>
      <c r="I40" s="129">
        <f>SUM(I$8:I12)</f>
        <v>1023083</v>
      </c>
      <c r="J40" s="131">
        <f>I40*G40</f>
        <v>7161581</v>
      </c>
      <c r="K40" s="129"/>
    </row>
    <row r="41" spans="1:11" ht="15" thickBot="1">
      <c r="B41" s="122" t="s">
        <v>149</v>
      </c>
      <c r="C41" s="132">
        <f>SUM(C13:C$19)</f>
        <v>33933</v>
      </c>
      <c r="D41" s="132">
        <f>SUM(D13:D$19)</f>
        <v>687059.32000000007</v>
      </c>
      <c r="E41" s="129"/>
      <c r="F41" s="127"/>
      <c r="G41" s="83"/>
      <c r="H41" s="122" t="s">
        <v>149</v>
      </c>
      <c r="I41" s="132">
        <f>SUM(I13:I$19)</f>
        <v>32347</v>
      </c>
      <c r="J41" s="133">
        <f>SUM(J13:J$19)</f>
        <v>649672.21000000008</v>
      </c>
    </row>
    <row r="42" spans="1:11" ht="15" thickTop="1">
      <c r="B42" s="134" t="s">
        <v>147</v>
      </c>
      <c r="C42" s="111">
        <f>SUM(C39:C41)</f>
        <v>1062727</v>
      </c>
      <c r="D42" s="112">
        <f>SUM(D39:D41)</f>
        <v>7888617.3200000003</v>
      </c>
      <c r="F42" s="127"/>
      <c r="G42" s="83"/>
      <c r="H42" s="134" t="s">
        <v>147</v>
      </c>
      <c r="I42" s="111">
        <f>SUM(I39:I41)</f>
        <v>1055430</v>
      </c>
      <c r="J42" s="131">
        <f>SUM(J39:J41)</f>
        <v>7811253.21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1035710</v>
      </c>
      <c r="D45" s="112">
        <f>C45*A45</f>
        <v>8285680</v>
      </c>
      <c r="F45" s="127"/>
      <c r="G45" s="130">
        <f>G40+1</f>
        <v>8</v>
      </c>
      <c r="H45" s="117">
        <v>8</v>
      </c>
      <c r="I45" s="129">
        <f>SUM(I$8:I14)</f>
        <v>1029731</v>
      </c>
      <c r="J45" s="131">
        <f>I45*G45</f>
        <v>8237848</v>
      </c>
      <c r="K45" s="129"/>
    </row>
    <row r="46" spans="1:11" ht="15" thickBot="1">
      <c r="B46" s="122" t="s">
        <v>150</v>
      </c>
      <c r="C46" s="132">
        <f>SUM(C15:C$19)</f>
        <v>27017</v>
      </c>
      <c r="D46" s="132">
        <f>SUM(D15:D$19)</f>
        <v>635426.78</v>
      </c>
      <c r="E46" s="129"/>
      <c r="F46" s="127"/>
      <c r="G46" s="83"/>
      <c r="H46" s="122" t="s">
        <v>150</v>
      </c>
      <c r="I46" s="132">
        <f>SUM(I15:I$19)</f>
        <v>25699</v>
      </c>
      <c r="J46" s="133">
        <f>SUM(J15:J$19)</f>
        <v>600049.2300000001</v>
      </c>
    </row>
    <row r="47" spans="1:11" ht="15" thickTop="1">
      <c r="B47" s="134" t="s">
        <v>147</v>
      </c>
      <c r="C47" s="111">
        <f>SUM(C44:C46)</f>
        <v>1062727</v>
      </c>
      <c r="D47" s="112">
        <f>SUM(D44:D46)</f>
        <v>8921106.7799999993</v>
      </c>
      <c r="F47" s="127"/>
      <c r="G47" s="83"/>
      <c r="H47" s="134" t="s">
        <v>147</v>
      </c>
      <c r="I47" s="111">
        <f>SUM(I44:I46)</f>
        <v>1055430</v>
      </c>
      <c r="J47" s="131">
        <f>SUM(J44:J46)</f>
        <v>8837897.2300000004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1040466</v>
      </c>
      <c r="D50" s="112">
        <f>C50*A50</f>
        <v>9364194</v>
      </c>
      <c r="G50" s="130">
        <f>G45+1</f>
        <v>9</v>
      </c>
      <c r="H50" s="117">
        <v>9</v>
      </c>
      <c r="I50" s="129">
        <f>SUM(I$8:I16)</f>
        <v>1034286</v>
      </c>
      <c r="J50" s="131">
        <f>I50*G50</f>
        <v>9308574</v>
      </c>
      <c r="K50" s="129"/>
    </row>
    <row r="51" spans="1:11" ht="15" thickBot="1">
      <c r="B51" s="122" t="s">
        <v>151</v>
      </c>
      <c r="C51" s="132">
        <f>SUM(C17:C$19)</f>
        <v>22261</v>
      </c>
      <c r="D51" s="132">
        <f>SUM(D17:D$19)</f>
        <v>595072.06000000006</v>
      </c>
      <c r="E51" s="129"/>
      <c r="G51" s="83"/>
      <c r="H51" s="122" t="s">
        <v>151</v>
      </c>
      <c r="I51" s="132">
        <f>SUM(I17:I$19)</f>
        <v>21144</v>
      </c>
      <c r="J51" s="133">
        <f>SUM(J17:J$19)</f>
        <v>561396.76000000013</v>
      </c>
    </row>
    <row r="52" spans="1:11" ht="15" thickTop="1">
      <c r="B52" s="134" t="s">
        <v>147</v>
      </c>
      <c r="C52" s="111">
        <f>SUM(C49:C51)</f>
        <v>1062727</v>
      </c>
      <c r="D52" s="112">
        <f>SUM(D49:D51)</f>
        <v>9959266.0600000005</v>
      </c>
      <c r="G52" s="83"/>
      <c r="H52" s="134" t="s">
        <v>147</v>
      </c>
      <c r="I52" s="111">
        <f>SUM(I49:I51)</f>
        <v>1055430</v>
      </c>
      <c r="J52" s="131">
        <f>SUM(J49:J51)</f>
        <v>9869970.7599999998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 ht="409.6">
      <c r="A55" s="130">
        <f>A50+1</f>
        <v>10</v>
      </c>
      <c r="B55" s="117">
        <v>10</v>
      </c>
      <c r="C55" s="129">
        <f>SUM($C$8:C18)</f>
        <v>1043823</v>
      </c>
      <c r="D55" s="112">
        <f>C55*A55</f>
        <v>10438230</v>
      </c>
      <c r="G55" s="130">
        <f>G50+1</f>
        <v>10</v>
      </c>
      <c r="H55" s="117">
        <v>10</v>
      </c>
      <c r="I55" s="129">
        <f>SUM(I$8:I18)</f>
        <v>1037481</v>
      </c>
      <c r="J55" s="131">
        <f>I55*G55</f>
        <v>10374810</v>
      </c>
      <c r="K55" s="129"/>
    </row>
    <row r="56" spans="1:11" ht="15" thickBot="1">
      <c r="B56" s="122" t="s">
        <v>152</v>
      </c>
      <c r="C56" s="132">
        <f>SUM(C19:C$19)</f>
        <v>18904</v>
      </c>
      <c r="D56" s="132">
        <f>SUM(D19:D$19)</f>
        <v>563232.30000000005</v>
      </c>
      <c r="E56" s="129"/>
      <c r="G56" s="83"/>
      <c r="H56" s="122" t="s">
        <v>152</v>
      </c>
      <c r="I56" s="132">
        <f>SUM(I19:I$19)</f>
        <v>17949</v>
      </c>
      <c r="J56" s="133">
        <f>SUM(J19:J$19)</f>
        <v>531098.21000000008</v>
      </c>
      <c r="K56" s="137"/>
    </row>
    <row r="57" spans="1:11" ht="15" thickTop="1">
      <c r="B57" s="134" t="s">
        <v>147</v>
      </c>
      <c r="C57" s="111">
        <f>SUM(C54:C56)</f>
        <v>1062727</v>
      </c>
      <c r="D57" s="112">
        <f>SUM(D54:D56)</f>
        <v>11001462.300000001</v>
      </c>
      <c r="G57" s="83"/>
      <c r="H57" s="134" t="s">
        <v>147</v>
      </c>
      <c r="I57" s="111">
        <f>SUM(I54:I56)</f>
        <v>1055430</v>
      </c>
      <c r="J57" s="131">
        <f>SUM(J54:J56)</f>
        <v>10905908.210000001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:L57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353</v>
      </c>
    </row>
    <row r="2" spans="1:10">
      <c r="A2" s="6" t="s">
        <v>347</v>
      </c>
    </row>
    <row r="3" spans="1:10">
      <c r="A3" s="6"/>
    </row>
    <row r="4" spans="1:10">
      <c r="A4" s="110" t="s">
        <v>168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>
        <f t="shared" ref="J7:J19" si="0">MAX(0,D7-G7)</f>
        <v>0</v>
      </c>
    </row>
    <row r="8" spans="1:10">
      <c r="A8"/>
      <c r="B8" s="117" t="s">
        <v>129</v>
      </c>
      <c r="C8" s="120">
        <v>863377</v>
      </c>
      <c r="D8" s="121">
        <v>4316885</v>
      </c>
      <c r="F8" s="120">
        <v>5598</v>
      </c>
      <c r="G8" s="121">
        <v>27990</v>
      </c>
      <c r="I8" s="120">
        <f t="shared" ref="I8:I19" si="1">MAX(0,C8-F8)</f>
        <v>857779</v>
      </c>
      <c r="J8" s="121">
        <f t="shared" si="0"/>
        <v>4288895</v>
      </c>
    </row>
    <row r="9" spans="1:10">
      <c r="A9"/>
      <c r="B9" s="117" t="s">
        <v>130</v>
      </c>
      <c r="C9" s="120">
        <v>16526</v>
      </c>
      <c r="D9" s="121">
        <v>90029.119999999995</v>
      </c>
      <c r="F9" s="120">
        <v>241</v>
      </c>
      <c r="G9" s="121">
        <v>1312.78</v>
      </c>
      <c r="I9" s="120">
        <f t="shared" si="1"/>
        <v>16285</v>
      </c>
      <c r="J9" s="121">
        <f t="shared" si="0"/>
        <v>88716.34</v>
      </c>
    </row>
    <row r="10" spans="1:10">
      <c r="A10"/>
      <c r="B10" s="117" t="s">
        <v>131</v>
      </c>
      <c r="C10" s="120">
        <v>141</v>
      </c>
      <c r="D10" s="121">
        <v>846</v>
      </c>
      <c r="F10" s="120">
        <v>2</v>
      </c>
      <c r="G10" s="121">
        <v>12</v>
      </c>
      <c r="I10" s="120">
        <f t="shared" si="1"/>
        <v>139</v>
      </c>
      <c r="J10" s="121">
        <f t="shared" si="0"/>
        <v>834</v>
      </c>
    </row>
    <row r="11" spans="1:10">
      <c r="A11"/>
      <c r="B11" s="117" t="s">
        <v>132</v>
      </c>
      <c r="C11" s="120">
        <v>8681</v>
      </c>
      <c r="D11" s="121">
        <v>56054</v>
      </c>
      <c r="F11" s="120">
        <v>188</v>
      </c>
      <c r="G11" s="121">
        <v>1214.99</v>
      </c>
      <c r="I11" s="120">
        <f t="shared" si="1"/>
        <v>8493</v>
      </c>
      <c r="J11" s="121">
        <f t="shared" si="0"/>
        <v>54839.01</v>
      </c>
    </row>
    <row r="12" spans="1:10">
      <c r="A12"/>
      <c r="B12" s="117" t="s">
        <v>133</v>
      </c>
      <c r="C12" s="120">
        <v>58</v>
      </c>
      <c r="D12" s="121">
        <v>406</v>
      </c>
      <c r="F12" s="120">
        <v>1</v>
      </c>
      <c r="G12" s="121">
        <v>7</v>
      </c>
      <c r="I12" s="120">
        <f t="shared" si="1"/>
        <v>57</v>
      </c>
      <c r="J12" s="121">
        <f t="shared" si="0"/>
        <v>399</v>
      </c>
    </row>
    <row r="13" spans="1:10">
      <c r="A13"/>
      <c r="B13" s="117" t="s">
        <v>134</v>
      </c>
      <c r="C13" s="120">
        <v>5448</v>
      </c>
      <c r="D13" s="121">
        <v>40673.339999999997</v>
      </c>
      <c r="F13" s="120">
        <v>127</v>
      </c>
      <c r="G13" s="121">
        <v>950.33</v>
      </c>
      <c r="I13" s="120">
        <f t="shared" si="1"/>
        <v>5321</v>
      </c>
      <c r="J13" s="121">
        <f t="shared" si="0"/>
        <v>39723.009999999995</v>
      </c>
    </row>
    <row r="14" spans="1:10">
      <c r="A14"/>
      <c r="B14" s="117" t="s">
        <v>135</v>
      </c>
      <c r="C14" s="120">
        <v>48</v>
      </c>
      <c r="D14" s="121">
        <v>384</v>
      </c>
      <c r="F14" s="120">
        <v>1</v>
      </c>
      <c r="G14" s="121">
        <v>8</v>
      </c>
      <c r="I14" s="120">
        <f t="shared" si="1"/>
        <v>47</v>
      </c>
      <c r="J14" s="121">
        <f t="shared" si="0"/>
        <v>376</v>
      </c>
    </row>
    <row r="15" spans="1:10">
      <c r="A15"/>
      <c r="B15" s="117" t="s">
        <v>136</v>
      </c>
      <c r="C15" s="120">
        <v>3716</v>
      </c>
      <c r="D15" s="121">
        <v>31462.81</v>
      </c>
      <c r="F15" s="120">
        <v>122</v>
      </c>
      <c r="G15" s="121">
        <v>1034.45</v>
      </c>
      <c r="I15" s="120">
        <f t="shared" si="1"/>
        <v>3594</v>
      </c>
      <c r="J15" s="121">
        <f t="shared" si="0"/>
        <v>30428.36</v>
      </c>
    </row>
    <row r="16" spans="1:10">
      <c r="A16"/>
      <c r="B16" s="117" t="s">
        <v>137</v>
      </c>
      <c r="C16" s="120">
        <v>45</v>
      </c>
      <c r="D16" s="121">
        <v>405</v>
      </c>
      <c r="F16" s="120">
        <v>2</v>
      </c>
      <c r="G16" s="121">
        <v>18</v>
      </c>
      <c r="I16" s="120">
        <f t="shared" si="1"/>
        <v>43</v>
      </c>
      <c r="J16" s="121">
        <f t="shared" si="0"/>
        <v>387</v>
      </c>
    </row>
    <row r="17" spans="1:12">
      <c r="A17"/>
      <c r="B17" s="117" t="s">
        <v>138</v>
      </c>
      <c r="C17" s="120">
        <v>2664</v>
      </c>
      <c r="D17" s="121">
        <v>25240.19</v>
      </c>
      <c r="F17" s="120">
        <v>121</v>
      </c>
      <c r="G17" s="121">
        <v>1151.8</v>
      </c>
      <c r="I17" s="120">
        <f t="shared" si="1"/>
        <v>2543</v>
      </c>
      <c r="J17" s="121">
        <f t="shared" si="0"/>
        <v>24088.39</v>
      </c>
    </row>
    <row r="18" spans="1:12">
      <c r="A18"/>
      <c r="B18" s="117" t="s">
        <v>139</v>
      </c>
      <c r="C18" s="120">
        <v>25</v>
      </c>
      <c r="D18" s="121">
        <v>250</v>
      </c>
      <c r="F18" s="120">
        <v>0</v>
      </c>
      <c r="G18" s="121">
        <v>0</v>
      </c>
      <c r="I18" s="120">
        <f t="shared" si="1"/>
        <v>25</v>
      </c>
      <c r="J18" s="121">
        <f t="shared" si="0"/>
        <v>250</v>
      </c>
    </row>
    <row r="19" spans="1:12" ht="15" thickBot="1">
      <c r="A19"/>
      <c r="B19" s="122" t="s">
        <v>140</v>
      </c>
      <c r="C19" s="123">
        <v>16642</v>
      </c>
      <c r="D19" s="124">
        <v>579381.74</v>
      </c>
      <c r="F19" s="123">
        <v>945</v>
      </c>
      <c r="G19" s="124">
        <v>39816.76</v>
      </c>
      <c r="I19" s="123">
        <f t="shared" si="1"/>
        <v>15697</v>
      </c>
      <c r="J19" s="124">
        <f t="shared" si="0"/>
        <v>539564.98</v>
      </c>
    </row>
    <row r="20" spans="1:12" ht="15" thickTop="1">
      <c r="A20"/>
      <c r="B20" s="117" t="s">
        <v>141</v>
      </c>
      <c r="C20" s="111">
        <f>SUM(C7:C19)</f>
        <v>917371</v>
      </c>
      <c r="D20" s="112">
        <f>SUM(D7:D19)</f>
        <v>5142017.2</v>
      </c>
      <c r="F20" s="111">
        <f>SUM(F7:F19)</f>
        <v>7348</v>
      </c>
      <c r="G20" s="112">
        <f>SUM(G7:G19)</f>
        <v>73516.110000000015</v>
      </c>
      <c r="I20" s="111">
        <f>SUM(I7:I19)</f>
        <v>910023</v>
      </c>
      <c r="J20" s="112">
        <f>SUM(J7:J19)</f>
        <v>5068501.09</v>
      </c>
      <c r="K20" s="125"/>
      <c r="L20" s="126"/>
    </row>
    <row r="21" spans="1:12">
      <c r="A21"/>
      <c r="B21" s="117" t="s">
        <v>154</v>
      </c>
      <c r="D21" s="112">
        <f>SUM(D11:D19)</f>
        <v>734257.08</v>
      </c>
    </row>
    <row r="22" spans="1:12">
      <c r="A22"/>
      <c r="B22" s="117" t="s">
        <v>155</v>
      </c>
      <c r="D22" s="112">
        <f>SUM(D13:D19)</f>
        <v>677797.08</v>
      </c>
    </row>
    <row r="23" spans="1:12">
      <c r="A23"/>
      <c r="B23" s="117" t="s">
        <v>156</v>
      </c>
      <c r="D23" s="112">
        <f>SUM(D15:D19)</f>
        <v>636739.74</v>
      </c>
    </row>
    <row r="24" spans="1:12">
      <c r="A24"/>
      <c r="B24" s="117" t="s">
        <v>157</v>
      </c>
      <c r="D24" s="112">
        <f>SUM(D17:D19)</f>
        <v>604871.92999999993</v>
      </c>
    </row>
    <row r="25" spans="1:12">
      <c r="A25"/>
      <c r="B25" s="117" t="s">
        <v>158</v>
      </c>
      <c r="D25" s="112">
        <f>D19</f>
        <v>579381.74</v>
      </c>
    </row>
    <row r="26" spans="1:12">
      <c r="A26" s="110" t="s">
        <v>169</v>
      </c>
      <c r="G26" s="110" t="s">
        <v>169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17"/>
      <c r="C29" s="129"/>
      <c r="F29" s="127"/>
      <c r="G29" s="128" t="s">
        <v>144</v>
      </c>
      <c r="H29" s="117"/>
      <c r="I29" s="129"/>
      <c r="J29" s="112"/>
    </row>
    <row r="30" spans="1:12">
      <c r="A30" s="130">
        <v>5</v>
      </c>
      <c r="B30" s="117">
        <v>5</v>
      </c>
      <c r="C30" s="129">
        <f>C8</f>
        <v>863377</v>
      </c>
      <c r="D30" s="129">
        <f>D8</f>
        <v>4316885</v>
      </c>
      <c r="E30" s="129"/>
      <c r="F30" s="127"/>
      <c r="G30" s="130">
        <v>5</v>
      </c>
      <c r="H30" s="117">
        <v>5</v>
      </c>
      <c r="I30" s="271">
        <f>I8</f>
        <v>857779</v>
      </c>
      <c r="J30" s="131">
        <f>J8</f>
        <v>4288895</v>
      </c>
    </row>
    <row r="31" spans="1:12" ht="15" thickBot="1">
      <c r="B31" s="122" t="s">
        <v>146</v>
      </c>
      <c r="C31" s="132">
        <f>SUM(C9:C$19)</f>
        <v>53994</v>
      </c>
      <c r="D31" s="132">
        <f>SUM(D9:D$19)</f>
        <v>825132.2</v>
      </c>
      <c r="E31" s="129"/>
      <c r="F31" s="127"/>
      <c r="G31" s="83"/>
      <c r="H31" s="122" t="s">
        <v>146</v>
      </c>
      <c r="I31" s="132">
        <f>SUM(I9:I$19)</f>
        <v>52244</v>
      </c>
      <c r="J31" s="273">
        <f>SUM(J9:J$19)</f>
        <v>779606.09</v>
      </c>
    </row>
    <row r="32" spans="1:12" ht="15" thickTop="1">
      <c r="B32" s="134" t="s">
        <v>147</v>
      </c>
      <c r="C32" s="111">
        <f>SUM(C29:C31)</f>
        <v>917371</v>
      </c>
      <c r="D32" s="112">
        <f>SUM(D29:D31)</f>
        <v>5142017.2</v>
      </c>
      <c r="F32" s="127"/>
      <c r="G32" s="83"/>
      <c r="H32" s="134" t="s">
        <v>147</v>
      </c>
      <c r="I32" s="272">
        <f>SUM(I29:I31)</f>
        <v>910023</v>
      </c>
      <c r="J32" s="131">
        <f>SUM(J29:J31)</f>
        <v>5068501.09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880044</v>
      </c>
      <c r="D35" s="112">
        <f>C35*A35</f>
        <v>5280264</v>
      </c>
      <c r="F35" s="127"/>
      <c r="G35" s="130">
        <v>6</v>
      </c>
      <c r="H35" s="117">
        <v>6</v>
      </c>
      <c r="I35" s="129">
        <f>SUM(I$8:I10)</f>
        <v>874203</v>
      </c>
      <c r="J35" s="131">
        <f>I35*G35</f>
        <v>5245218</v>
      </c>
      <c r="K35" s="129"/>
    </row>
    <row r="36" spans="1:11" ht="15" thickBot="1">
      <c r="B36" s="122" t="s">
        <v>148</v>
      </c>
      <c r="C36" s="132">
        <f>SUM(C11:C$19)</f>
        <v>37327</v>
      </c>
      <c r="D36" s="132">
        <f>SUM(D11:D$19)</f>
        <v>734257.08</v>
      </c>
      <c r="E36" s="129"/>
      <c r="F36" s="127"/>
      <c r="G36" s="83"/>
      <c r="H36" s="122" t="s">
        <v>148</v>
      </c>
      <c r="I36" s="132">
        <f>SUM(I11:I$19)</f>
        <v>35820</v>
      </c>
      <c r="J36" s="133">
        <f>SUM(J11:J$19)</f>
        <v>690055.75</v>
      </c>
    </row>
    <row r="37" spans="1:11" ht="15" thickTop="1">
      <c r="B37" s="134" t="s">
        <v>147</v>
      </c>
      <c r="C37" s="111">
        <f>SUM(C34:C36)</f>
        <v>917371</v>
      </c>
      <c r="D37" s="112">
        <f>SUM(D34:D36)</f>
        <v>6014521.0800000001</v>
      </c>
      <c r="F37" s="127"/>
      <c r="G37" s="83"/>
      <c r="H37" s="134" t="s">
        <v>147</v>
      </c>
      <c r="I37" s="111">
        <f>SUM(I34:I36)</f>
        <v>910023</v>
      </c>
      <c r="J37" s="131">
        <f>SUM(J34:J36)</f>
        <v>5935273.75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888783</v>
      </c>
      <c r="D40" s="112">
        <f>C40*A40</f>
        <v>6221481</v>
      </c>
      <c r="F40" s="127"/>
      <c r="G40" s="130">
        <f>G35+1</f>
        <v>7</v>
      </c>
      <c r="H40" s="117">
        <v>7</v>
      </c>
      <c r="I40" s="129">
        <f>SUM(I$8:I12)</f>
        <v>882753</v>
      </c>
      <c r="J40" s="131">
        <f>I40*G40</f>
        <v>6179271</v>
      </c>
      <c r="K40" s="129"/>
    </row>
    <row r="41" spans="1:11" ht="15" thickBot="1">
      <c r="B41" s="122" t="s">
        <v>149</v>
      </c>
      <c r="C41" s="132">
        <f>SUM(C13:C$19)</f>
        <v>28588</v>
      </c>
      <c r="D41" s="132">
        <f>SUM(D13:D$19)</f>
        <v>677797.08</v>
      </c>
      <c r="E41" s="129"/>
      <c r="F41" s="127"/>
      <c r="G41" s="83"/>
      <c r="H41" s="122" t="s">
        <v>149</v>
      </c>
      <c r="I41" s="132">
        <f>SUM(I13:I$19)</f>
        <v>27270</v>
      </c>
      <c r="J41" s="133">
        <f>SUM(J13:J$19)</f>
        <v>634817.74</v>
      </c>
    </row>
    <row r="42" spans="1:11" ht="15" thickTop="1">
      <c r="B42" s="134" t="s">
        <v>147</v>
      </c>
      <c r="C42" s="111">
        <f>SUM(C39:C41)</f>
        <v>917371</v>
      </c>
      <c r="D42" s="112">
        <f>SUM(D39:D41)</f>
        <v>6899278.0800000001</v>
      </c>
      <c r="F42" s="127"/>
      <c r="G42" s="83"/>
      <c r="H42" s="134" t="s">
        <v>147</v>
      </c>
      <c r="I42" s="111">
        <f>SUM(I39:I41)</f>
        <v>910023</v>
      </c>
      <c r="J42" s="131">
        <f>SUM(J39:J41)</f>
        <v>6814088.7400000002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894279</v>
      </c>
      <c r="D45" s="112">
        <f>C45*A45</f>
        <v>7154232</v>
      </c>
      <c r="F45" s="127"/>
      <c r="G45" s="130">
        <f>G40+1</f>
        <v>8</v>
      </c>
      <c r="H45" s="117">
        <v>8</v>
      </c>
      <c r="I45" s="129">
        <f>SUM(I$8:I14)</f>
        <v>888121</v>
      </c>
      <c r="J45" s="131">
        <f>I45*G45</f>
        <v>7104968</v>
      </c>
      <c r="K45" s="129"/>
    </row>
    <row r="46" spans="1:11" ht="15" thickBot="1">
      <c r="B46" s="122" t="s">
        <v>150</v>
      </c>
      <c r="C46" s="132">
        <f>SUM(C15:C$19)</f>
        <v>23092</v>
      </c>
      <c r="D46" s="132">
        <f>SUM(D15:D$19)</f>
        <v>636739.74</v>
      </c>
      <c r="E46" s="129"/>
      <c r="F46" s="127"/>
      <c r="G46" s="83"/>
      <c r="H46" s="122" t="s">
        <v>150</v>
      </c>
      <c r="I46" s="132">
        <f>SUM(I15:I$19)</f>
        <v>21902</v>
      </c>
      <c r="J46" s="133">
        <f>SUM(J15:J$19)</f>
        <v>594718.73</v>
      </c>
    </row>
    <row r="47" spans="1:11" ht="15" thickTop="1">
      <c r="B47" s="134" t="s">
        <v>147</v>
      </c>
      <c r="C47" s="111">
        <f>SUM(C44:C46)</f>
        <v>917371</v>
      </c>
      <c r="D47" s="112">
        <f>SUM(D44:D46)</f>
        <v>7790971.7400000002</v>
      </c>
      <c r="F47" s="127"/>
      <c r="G47" s="83"/>
      <c r="H47" s="134" t="s">
        <v>147</v>
      </c>
      <c r="I47" s="111">
        <f>SUM(I44:I46)</f>
        <v>910023</v>
      </c>
      <c r="J47" s="131">
        <f>SUM(J44:J46)</f>
        <v>7699686.7300000004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898040</v>
      </c>
      <c r="D50" s="112">
        <f>C50*A50</f>
        <v>8082360</v>
      </c>
      <c r="G50" s="130">
        <f>G45+1</f>
        <v>9</v>
      </c>
      <c r="H50" s="117">
        <v>9</v>
      </c>
      <c r="I50" s="129">
        <f>SUM(I$8:I16)</f>
        <v>891758</v>
      </c>
      <c r="J50" s="131">
        <f>I50*G50</f>
        <v>8025822</v>
      </c>
      <c r="K50" s="129"/>
    </row>
    <row r="51" spans="1:11" ht="15" thickBot="1">
      <c r="B51" s="122" t="s">
        <v>151</v>
      </c>
      <c r="C51" s="132">
        <f>SUM(C17:C$19)</f>
        <v>19331</v>
      </c>
      <c r="D51" s="132">
        <f>SUM(D17:D$19)</f>
        <v>604871.92999999993</v>
      </c>
      <c r="E51" s="129"/>
      <c r="G51" s="83"/>
      <c r="H51" s="122" t="s">
        <v>151</v>
      </c>
      <c r="I51" s="132">
        <f>SUM(I17:I$19)</f>
        <v>18265</v>
      </c>
      <c r="J51" s="133">
        <f>SUM(J17:J$19)</f>
        <v>563903.37</v>
      </c>
    </row>
    <row r="52" spans="1:11" ht="15" thickTop="1">
      <c r="B52" s="134" t="s">
        <v>147</v>
      </c>
      <c r="C52" s="111">
        <f>SUM(C49:C51)</f>
        <v>917371</v>
      </c>
      <c r="D52" s="112">
        <f>SUM(D49:D51)</f>
        <v>8687231.9299999997</v>
      </c>
      <c r="G52" s="83"/>
      <c r="H52" s="134" t="s">
        <v>147</v>
      </c>
      <c r="I52" s="111">
        <f>SUM(I49:I51)</f>
        <v>910023</v>
      </c>
      <c r="J52" s="131">
        <f>SUM(J49:J51)</f>
        <v>8589725.3699999992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 ht="409.6">
      <c r="A55" s="130">
        <f>A50+1</f>
        <v>10</v>
      </c>
      <c r="B55" s="117">
        <v>10</v>
      </c>
      <c r="C55" s="129">
        <f>SUM($C$8:C18)</f>
        <v>900729</v>
      </c>
      <c r="D55" s="112">
        <f>C55*A55</f>
        <v>9007290</v>
      </c>
      <c r="G55" s="130">
        <f>G50+1</f>
        <v>10</v>
      </c>
      <c r="H55" s="117">
        <v>10</v>
      </c>
      <c r="I55" s="129">
        <f>SUM(I$8:I18)</f>
        <v>894326</v>
      </c>
      <c r="J55" s="131">
        <f>I55*G55</f>
        <v>8943260</v>
      </c>
      <c r="K55" s="129"/>
    </row>
    <row r="56" spans="1:11" ht="15" thickBot="1">
      <c r="B56" s="122" t="s">
        <v>152</v>
      </c>
      <c r="C56" s="132">
        <f>SUM(C19:C$19)</f>
        <v>16642</v>
      </c>
      <c r="D56" s="132">
        <f>SUM(D19:D$19)</f>
        <v>579381.74</v>
      </c>
      <c r="E56" s="129"/>
      <c r="G56" s="83"/>
      <c r="H56" s="122" t="s">
        <v>152</v>
      </c>
      <c r="I56" s="132">
        <f>SUM(I19:I$19)</f>
        <v>15697</v>
      </c>
      <c r="J56" s="133">
        <f>SUM(J19:J$19)</f>
        <v>539564.98</v>
      </c>
      <c r="K56" s="137"/>
    </row>
    <row r="57" spans="1:11" ht="15" thickTop="1">
      <c r="B57" s="134" t="s">
        <v>147</v>
      </c>
      <c r="C57" s="111">
        <f>SUM(C54:C56)</f>
        <v>917371</v>
      </c>
      <c r="D57" s="112">
        <f>SUM(D54:D56)</f>
        <v>9586671.7400000002</v>
      </c>
      <c r="G57" s="83"/>
      <c r="H57" s="134" t="s">
        <v>147</v>
      </c>
      <c r="I57" s="111">
        <f>SUM(I54:I56)</f>
        <v>910023</v>
      </c>
      <c r="J57" s="131">
        <f>SUM(J54:J56)</f>
        <v>9482824.9800000004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L57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354</v>
      </c>
    </row>
    <row r="2" spans="1:10">
      <c r="A2" s="6" t="s">
        <v>347</v>
      </c>
    </row>
    <row r="3" spans="1:10">
      <c r="A3" s="6"/>
    </row>
    <row r="4" spans="1:10">
      <c r="A4" s="110" t="s">
        <v>170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/>
    </row>
    <row r="8" spans="1:10">
      <c r="A8"/>
      <c r="B8" s="117" t="s">
        <v>129</v>
      </c>
      <c r="C8" s="120">
        <v>746640</v>
      </c>
      <c r="D8" s="121">
        <v>3733200</v>
      </c>
      <c r="F8" s="120">
        <v>4440</v>
      </c>
      <c r="G8" s="121">
        <v>22200</v>
      </c>
      <c r="I8" s="120">
        <f t="shared" ref="I8:I19" si="0">MAX(0,C8-F8)</f>
        <v>742200</v>
      </c>
      <c r="J8" s="121">
        <f t="shared" ref="J8:J19" si="1">MAX(0,D8-G8)</f>
        <v>3711000</v>
      </c>
    </row>
    <row r="9" spans="1:10">
      <c r="A9"/>
      <c r="B9" s="117" t="s">
        <v>130</v>
      </c>
      <c r="C9" s="120">
        <v>12610</v>
      </c>
      <c r="D9" s="121">
        <v>68681.84</v>
      </c>
      <c r="F9" s="120">
        <v>64</v>
      </c>
      <c r="G9" s="121">
        <v>349.44</v>
      </c>
      <c r="I9" s="120">
        <f t="shared" si="0"/>
        <v>12546</v>
      </c>
      <c r="J9" s="121">
        <f t="shared" si="1"/>
        <v>68332.399999999994</v>
      </c>
    </row>
    <row r="10" spans="1:10">
      <c r="A10"/>
      <c r="B10" s="117" t="s">
        <v>131</v>
      </c>
      <c r="C10" s="120">
        <v>107</v>
      </c>
      <c r="D10" s="121">
        <v>642</v>
      </c>
      <c r="F10" s="120">
        <v>1</v>
      </c>
      <c r="G10" s="121">
        <v>6</v>
      </c>
      <c r="I10" s="120">
        <f t="shared" si="0"/>
        <v>106</v>
      </c>
      <c r="J10" s="121">
        <f t="shared" si="1"/>
        <v>636</v>
      </c>
    </row>
    <row r="11" spans="1:10">
      <c r="A11"/>
      <c r="B11" s="117" t="s">
        <v>132</v>
      </c>
      <c r="C11" s="120">
        <v>6660</v>
      </c>
      <c r="D11" s="121">
        <v>42983.199999999997</v>
      </c>
      <c r="F11" s="120">
        <v>57</v>
      </c>
      <c r="G11" s="121">
        <v>371.23</v>
      </c>
      <c r="I11" s="120">
        <f t="shared" si="0"/>
        <v>6603</v>
      </c>
      <c r="J11" s="121">
        <f t="shared" si="1"/>
        <v>42611.969999999994</v>
      </c>
    </row>
    <row r="12" spans="1:10">
      <c r="A12"/>
      <c r="B12" s="117" t="s">
        <v>133</v>
      </c>
      <c r="C12" s="120">
        <v>51</v>
      </c>
      <c r="D12" s="121">
        <v>357</v>
      </c>
      <c r="F12" s="120">
        <v>1</v>
      </c>
      <c r="G12" s="121">
        <v>7</v>
      </c>
      <c r="I12" s="120">
        <f t="shared" si="0"/>
        <v>50</v>
      </c>
      <c r="J12" s="121">
        <f t="shared" si="1"/>
        <v>350</v>
      </c>
    </row>
    <row r="13" spans="1:10">
      <c r="A13"/>
      <c r="B13" s="117" t="s">
        <v>134</v>
      </c>
      <c r="C13" s="120">
        <v>4050</v>
      </c>
      <c r="D13" s="121">
        <v>30256.41</v>
      </c>
      <c r="F13" s="120">
        <v>35</v>
      </c>
      <c r="G13" s="121">
        <v>261.33</v>
      </c>
      <c r="I13" s="120">
        <f t="shared" si="0"/>
        <v>4015</v>
      </c>
      <c r="J13" s="121">
        <f t="shared" si="1"/>
        <v>29995.079999999998</v>
      </c>
    </row>
    <row r="14" spans="1:10">
      <c r="A14"/>
      <c r="B14" s="117" t="s">
        <v>135</v>
      </c>
      <c r="C14" s="120">
        <v>31</v>
      </c>
      <c r="D14" s="121">
        <v>248</v>
      </c>
      <c r="F14" s="120">
        <v>0</v>
      </c>
      <c r="G14" s="121">
        <v>0</v>
      </c>
      <c r="I14" s="120">
        <f t="shared" si="0"/>
        <v>31</v>
      </c>
      <c r="J14" s="121">
        <f t="shared" si="1"/>
        <v>248</v>
      </c>
    </row>
    <row r="15" spans="1:10">
      <c r="A15"/>
      <c r="B15" s="117" t="s">
        <v>136</v>
      </c>
      <c r="C15" s="120">
        <v>2693</v>
      </c>
      <c r="D15" s="121">
        <v>22820.1</v>
      </c>
      <c r="F15" s="120">
        <v>38</v>
      </c>
      <c r="G15" s="121">
        <v>321.95</v>
      </c>
      <c r="I15" s="120">
        <f t="shared" si="0"/>
        <v>2655</v>
      </c>
      <c r="J15" s="121">
        <f t="shared" si="1"/>
        <v>22498.149999999998</v>
      </c>
    </row>
    <row r="16" spans="1:10">
      <c r="A16"/>
      <c r="B16" s="117" t="s">
        <v>137</v>
      </c>
      <c r="C16" s="120">
        <v>21</v>
      </c>
      <c r="D16" s="121">
        <v>189</v>
      </c>
      <c r="F16" s="120">
        <v>0</v>
      </c>
      <c r="G16" s="121">
        <v>0</v>
      </c>
      <c r="I16" s="120">
        <f t="shared" si="0"/>
        <v>21</v>
      </c>
      <c r="J16" s="121">
        <f t="shared" si="1"/>
        <v>189</v>
      </c>
    </row>
    <row r="17" spans="1:12">
      <c r="A17"/>
      <c r="B17" s="117" t="s">
        <v>138</v>
      </c>
      <c r="C17" s="120">
        <v>2075</v>
      </c>
      <c r="D17" s="121">
        <v>19665.990000000002</v>
      </c>
      <c r="F17" s="120">
        <v>32</v>
      </c>
      <c r="G17" s="121">
        <v>302.64</v>
      </c>
      <c r="I17" s="120">
        <f t="shared" si="0"/>
        <v>2043</v>
      </c>
      <c r="J17" s="121">
        <f t="shared" si="1"/>
        <v>19363.350000000002</v>
      </c>
    </row>
    <row r="18" spans="1:12">
      <c r="A18"/>
      <c r="B18" s="117" t="s">
        <v>139</v>
      </c>
      <c r="C18" s="120">
        <v>13</v>
      </c>
      <c r="D18" s="121">
        <v>130</v>
      </c>
      <c r="F18" s="120">
        <v>0</v>
      </c>
      <c r="G18" s="121">
        <v>0</v>
      </c>
      <c r="I18" s="120">
        <f t="shared" si="0"/>
        <v>13</v>
      </c>
      <c r="J18" s="121">
        <f t="shared" si="1"/>
        <v>130</v>
      </c>
    </row>
    <row r="19" spans="1:12" ht="15" thickBot="1">
      <c r="A19"/>
      <c r="B19" s="122" t="s">
        <v>140</v>
      </c>
      <c r="C19" s="123">
        <v>12708</v>
      </c>
      <c r="D19" s="124">
        <v>424680.8</v>
      </c>
      <c r="F19" s="123">
        <v>605</v>
      </c>
      <c r="G19" s="124">
        <v>51641.49</v>
      </c>
      <c r="I19" s="123">
        <f t="shared" si="0"/>
        <v>12103</v>
      </c>
      <c r="J19" s="124">
        <f t="shared" si="1"/>
        <v>373039.31</v>
      </c>
    </row>
    <row r="20" spans="1:12" ht="15" thickTop="1">
      <c r="A20"/>
      <c r="B20" s="117" t="s">
        <v>141</v>
      </c>
      <c r="C20" s="111">
        <f>SUM(C7:C19)</f>
        <v>787659</v>
      </c>
      <c r="D20" s="112">
        <f>SUM(D7:D19)</f>
        <v>4343854.3400000008</v>
      </c>
      <c r="F20" s="111">
        <f>SUM(F7:F19)</f>
        <v>5273</v>
      </c>
      <c r="G20" s="112">
        <f>SUM(G7:G19)</f>
        <v>75461.08</v>
      </c>
      <c r="I20" s="111">
        <f>SUM(I7:I19)</f>
        <v>782386</v>
      </c>
      <c r="J20" s="112">
        <f>SUM(J7:J19)</f>
        <v>4268393.26</v>
      </c>
      <c r="K20" s="125"/>
      <c r="L20" s="126"/>
    </row>
    <row r="21" spans="1:12">
      <c r="A21"/>
      <c r="B21" s="117" t="s">
        <v>154</v>
      </c>
      <c r="D21" s="112">
        <f>SUM(D11:D19)</f>
        <v>541330.5</v>
      </c>
    </row>
    <row r="22" spans="1:12">
      <c r="A22"/>
      <c r="B22" s="117" t="s">
        <v>155</v>
      </c>
      <c r="D22" s="112">
        <f>SUM(D13:D19)</f>
        <v>497990.3</v>
      </c>
    </row>
    <row r="23" spans="1:12">
      <c r="A23"/>
      <c r="B23" s="117" t="s">
        <v>156</v>
      </c>
      <c r="D23" s="112">
        <f>SUM(D15:D19)</f>
        <v>467485.89</v>
      </c>
    </row>
    <row r="24" spans="1:12">
      <c r="A24"/>
      <c r="B24" s="117" t="s">
        <v>157</v>
      </c>
      <c r="D24" s="112">
        <f>SUM(D17:D19)</f>
        <v>444476.79</v>
      </c>
    </row>
    <row r="25" spans="1:12">
      <c r="A25"/>
      <c r="B25" s="117" t="s">
        <v>158</v>
      </c>
      <c r="D25" s="112">
        <f>D19</f>
        <v>424680.8</v>
      </c>
    </row>
    <row r="26" spans="1:12">
      <c r="A26" s="110" t="s">
        <v>171</v>
      </c>
      <c r="G26" s="110" t="s">
        <v>171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17"/>
      <c r="C29" s="129"/>
      <c r="F29" s="127"/>
      <c r="G29" s="128" t="s">
        <v>144</v>
      </c>
      <c r="H29" s="117" t="s">
        <v>145</v>
      </c>
      <c r="I29" s="129">
        <f>I7</f>
        <v>0</v>
      </c>
      <c r="J29" s="112">
        <f>J7</f>
        <v>0</v>
      </c>
    </row>
    <row r="30" spans="1:12">
      <c r="A30" s="130">
        <v>5</v>
      </c>
      <c r="B30" s="117">
        <v>5</v>
      </c>
      <c r="C30" s="129">
        <f>C8</f>
        <v>746640</v>
      </c>
      <c r="D30" s="129">
        <f>D8</f>
        <v>3733200</v>
      </c>
      <c r="E30" s="129"/>
      <c r="F30" s="127"/>
      <c r="G30" s="130">
        <v>5</v>
      </c>
      <c r="H30" s="117">
        <v>5</v>
      </c>
      <c r="I30" s="271">
        <f>I8</f>
        <v>742200</v>
      </c>
      <c r="J30" s="131">
        <f>J8</f>
        <v>3711000</v>
      </c>
    </row>
    <row r="31" spans="1:12" ht="15" thickBot="1">
      <c r="B31" s="122" t="s">
        <v>146</v>
      </c>
      <c r="C31" s="132">
        <f>SUM(C9:C$19)</f>
        <v>41019</v>
      </c>
      <c r="D31" s="132">
        <f>SUM(D9:D$19)</f>
        <v>610654.34</v>
      </c>
      <c r="E31" s="129"/>
      <c r="F31" s="127"/>
      <c r="G31" s="83"/>
      <c r="H31" s="122" t="s">
        <v>146</v>
      </c>
      <c r="I31" s="132">
        <f>SUM(I9:I$19)</f>
        <v>40186</v>
      </c>
      <c r="J31" s="273">
        <f>SUM(J9:J$19)</f>
        <v>557393.26</v>
      </c>
    </row>
    <row r="32" spans="1:12" ht="15" thickTop="1">
      <c r="B32" s="134" t="s">
        <v>147</v>
      </c>
      <c r="C32" s="111">
        <f>SUM(C29:C31)</f>
        <v>787659</v>
      </c>
      <c r="D32" s="112">
        <f>SUM(D29:D31)</f>
        <v>4343854.34</v>
      </c>
      <c r="F32" s="127"/>
      <c r="G32" s="83"/>
      <c r="H32" s="134" t="s">
        <v>147</v>
      </c>
      <c r="I32" s="272">
        <f>SUM(I29:I31)</f>
        <v>782386</v>
      </c>
      <c r="J32" s="131">
        <f>SUM(J29:J31)</f>
        <v>4268393.26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759357</v>
      </c>
      <c r="D35" s="112">
        <f>C35*A35</f>
        <v>4556142</v>
      </c>
      <c r="F35" s="127"/>
      <c r="G35" s="130">
        <v>6</v>
      </c>
      <c r="H35" s="117">
        <v>6</v>
      </c>
      <c r="I35" s="129">
        <f>SUM(I$8:I10)</f>
        <v>754852</v>
      </c>
      <c r="J35" s="131">
        <f>I35*G35</f>
        <v>4529112</v>
      </c>
      <c r="K35" s="129"/>
    </row>
    <row r="36" spans="1:11" ht="15" thickBot="1">
      <c r="B36" s="122" t="s">
        <v>148</v>
      </c>
      <c r="C36" s="132">
        <f>SUM(C11:C$19)</f>
        <v>28302</v>
      </c>
      <c r="D36" s="132">
        <f>SUM(D11:D$19)</f>
        <v>541330.5</v>
      </c>
      <c r="E36" s="129"/>
      <c r="F36" s="127"/>
      <c r="G36" s="83"/>
      <c r="H36" s="122" t="s">
        <v>148</v>
      </c>
      <c r="I36" s="132">
        <f>SUM(I11:I$19)</f>
        <v>27534</v>
      </c>
      <c r="J36" s="133">
        <f>SUM(J11:J$19)</f>
        <v>488424.86</v>
      </c>
    </row>
    <row r="37" spans="1:11" ht="15" thickTop="1">
      <c r="B37" s="134" t="s">
        <v>147</v>
      </c>
      <c r="C37" s="111">
        <f>SUM(C34:C36)</f>
        <v>787659</v>
      </c>
      <c r="D37" s="112">
        <f>SUM(D34:D36)</f>
        <v>5097472.5</v>
      </c>
      <c r="F37" s="127"/>
      <c r="G37" s="83"/>
      <c r="H37" s="134" t="s">
        <v>147</v>
      </c>
      <c r="I37" s="111">
        <f>SUM(I34:I36)</f>
        <v>782386</v>
      </c>
      <c r="J37" s="131">
        <f>SUM(J34:J36)</f>
        <v>5017536.8600000003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766068</v>
      </c>
      <c r="D40" s="112">
        <f>C40*A40</f>
        <v>5362476</v>
      </c>
      <c r="F40" s="127"/>
      <c r="G40" s="130">
        <f>G35+1</f>
        <v>7</v>
      </c>
      <c r="H40" s="117">
        <v>7</v>
      </c>
      <c r="I40" s="129">
        <f>SUM(I$8:I12)</f>
        <v>761505</v>
      </c>
      <c r="J40" s="131">
        <f>I40*G40</f>
        <v>5330535</v>
      </c>
      <c r="K40" s="129"/>
    </row>
    <row r="41" spans="1:11" ht="15" thickBot="1">
      <c r="B41" s="122" t="s">
        <v>149</v>
      </c>
      <c r="C41" s="132">
        <f>SUM(C13:C$19)</f>
        <v>21591</v>
      </c>
      <c r="D41" s="132">
        <f>SUM(D13:D$19)</f>
        <v>497990.3</v>
      </c>
      <c r="E41" s="129"/>
      <c r="F41" s="127"/>
      <c r="G41" s="83"/>
      <c r="H41" s="122" t="s">
        <v>149</v>
      </c>
      <c r="I41" s="132">
        <f>SUM(I13:I$19)</f>
        <v>20881</v>
      </c>
      <c r="J41" s="133">
        <f>SUM(J13:J$19)</f>
        <v>445462.89</v>
      </c>
    </row>
    <row r="42" spans="1:11" ht="15" thickTop="1">
      <c r="B42" s="134" t="s">
        <v>147</v>
      </c>
      <c r="C42" s="111">
        <f>SUM(C39:C41)</f>
        <v>787659</v>
      </c>
      <c r="D42" s="112">
        <f>SUM(D39:D41)</f>
        <v>5860466.2999999998</v>
      </c>
      <c r="F42" s="127"/>
      <c r="G42" s="83"/>
      <c r="H42" s="134" t="s">
        <v>147</v>
      </c>
      <c r="I42" s="111">
        <f>SUM(I39:I41)</f>
        <v>782386</v>
      </c>
      <c r="J42" s="131">
        <f>SUM(J39:J41)</f>
        <v>5775997.8899999997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770149</v>
      </c>
      <c r="D45" s="112">
        <f>C45*A45</f>
        <v>6161192</v>
      </c>
      <c r="F45" s="127"/>
      <c r="G45" s="130">
        <f>G40+1</f>
        <v>8</v>
      </c>
      <c r="H45" s="117">
        <v>8</v>
      </c>
      <c r="I45" s="129">
        <f>SUM(I$8:I14)</f>
        <v>765551</v>
      </c>
      <c r="J45" s="131">
        <f>I45*G45</f>
        <v>6124408</v>
      </c>
      <c r="K45" s="129"/>
    </row>
    <row r="46" spans="1:11" ht="15" thickBot="1">
      <c r="B46" s="122" t="s">
        <v>150</v>
      </c>
      <c r="C46" s="132">
        <f>SUM(C15:C$19)</f>
        <v>17510</v>
      </c>
      <c r="D46" s="132">
        <f>SUM(D15:D$19)</f>
        <v>467485.89</v>
      </c>
      <c r="E46" s="129"/>
      <c r="F46" s="127"/>
      <c r="G46" s="83"/>
      <c r="H46" s="122" t="s">
        <v>150</v>
      </c>
      <c r="I46" s="132">
        <f>SUM(I15:I$19)</f>
        <v>16835</v>
      </c>
      <c r="J46" s="133">
        <f>SUM(J15:J$19)</f>
        <v>415219.81</v>
      </c>
    </row>
    <row r="47" spans="1:11" ht="15" thickTop="1">
      <c r="B47" s="134" t="s">
        <v>147</v>
      </c>
      <c r="C47" s="111">
        <f>SUM(C44:C46)</f>
        <v>787659</v>
      </c>
      <c r="D47" s="112">
        <f>SUM(D44:D46)</f>
        <v>6628677.8899999997</v>
      </c>
      <c r="F47" s="127"/>
      <c r="G47" s="83"/>
      <c r="H47" s="134" t="s">
        <v>147</v>
      </c>
      <c r="I47" s="111">
        <f>SUM(I44:I46)</f>
        <v>782386</v>
      </c>
      <c r="J47" s="131">
        <f>SUM(J44:J46)</f>
        <v>6539627.8099999996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772863</v>
      </c>
      <c r="D50" s="112">
        <f>C50*A50</f>
        <v>6955767</v>
      </c>
      <c r="G50" s="130">
        <f>G45+1</f>
        <v>9</v>
      </c>
      <c r="H50" s="117">
        <v>9</v>
      </c>
      <c r="I50" s="129">
        <f>SUM(I$8:I16)</f>
        <v>768227</v>
      </c>
      <c r="J50" s="131">
        <f>I50*G50</f>
        <v>6914043</v>
      </c>
      <c r="K50" s="129"/>
    </row>
    <row r="51" spans="1:11" ht="15" thickBot="1">
      <c r="B51" s="122" t="s">
        <v>151</v>
      </c>
      <c r="C51" s="132">
        <f>SUM(C17:C$19)</f>
        <v>14796</v>
      </c>
      <c r="D51" s="132">
        <f>SUM(D17:D$19)</f>
        <v>444476.79</v>
      </c>
      <c r="E51" s="129"/>
      <c r="G51" s="83"/>
      <c r="H51" s="122" t="s">
        <v>151</v>
      </c>
      <c r="I51" s="132">
        <f>SUM(I17:I$19)</f>
        <v>14159</v>
      </c>
      <c r="J51" s="133">
        <f>SUM(J17:J$19)</f>
        <v>392532.66</v>
      </c>
    </row>
    <row r="52" spans="1:11" ht="15" thickTop="1">
      <c r="B52" s="134" t="s">
        <v>147</v>
      </c>
      <c r="C52" s="111">
        <f>SUM(C49:C51)</f>
        <v>787659</v>
      </c>
      <c r="D52" s="112">
        <f>SUM(D49:D51)</f>
        <v>7400243.79</v>
      </c>
      <c r="G52" s="83"/>
      <c r="H52" s="134" t="s">
        <v>147</v>
      </c>
      <c r="I52" s="111">
        <f>SUM(I49:I51)</f>
        <v>782386</v>
      </c>
      <c r="J52" s="131">
        <f>SUM(J49:J51)</f>
        <v>7306575.6600000001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 ht="409.6">
      <c r="A55" s="130">
        <f>A50+1</f>
        <v>10</v>
      </c>
      <c r="B55" s="117">
        <v>10</v>
      </c>
      <c r="C55" s="129">
        <f>SUM($C$8:C18)</f>
        <v>774951</v>
      </c>
      <c r="D55" s="112">
        <f>C55*A55</f>
        <v>7749510</v>
      </c>
      <c r="G55" s="130">
        <f>G50+1</f>
        <v>10</v>
      </c>
      <c r="H55" s="117">
        <v>10</v>
      </c>
      <c r="I55" s="129">
        <f>SUM(I$8:I18)</f>
        <v>770283</v>
      </c>
      <c r="J55" s="131">
        <f>I55*G55</f>
        <v>7702830</v>
      </c>
      <c r="K55" s="129"/>
    </row>
    <row r="56" spans="1:11" ht="15" thickBot="1">
      <c r="B56" s="122" t="s">
        <v>152</v>
      </c>
      <c r="C56" s="132">
        <f>SUM(C19:C$19)</f>
        <v>12708</v>
      </c>
      <c r="D56" s="132">
        <f>SUM(D19:D$19)</f>
        <v>424680.8</v>
      </c>
      <c r="E56" s="129"/>
      <c r="G56" s="83"/>
      <c r="H56" s="122" t="s">
        <v>152</v>
      </c>
      <c r="I56" s="132">
        <f>SUM(I19:I$19)</f>
        <v>12103</v>
      </c>
      <c r="J56" s="133">
        <f>SUM(J19:J$19)</f>
        <v>373039.31</v>
      </c>
      <c r="K56" s="137"/>
    </row>
    <row r="57" spans="1:11" ht="15" thickTop="1">
      <c r="B57" s="134" t="s">
        <v>147</v>
      </c>
      <c r="C57" s="111">
        <f>SUM(C54:C56)</f>
        <v>787659</v>
      </c>
      <c r="D57" s="112">
        <f>SUM(D54:D56)</f>
        <v>8174190.7999999998</v>
      </c>
      <c r="G57" s="83"/>
      <c r="H57" s="134" t="s">
        <v>147</v>
      </c>
      <c r="I57" s="111">
        <f>SUM(I54:I56)</f>
        <v>782386</v>
      </c>
      <c r="J57" s="131">
        <f>SUM(J54:J56)</f>
        <v>8075869.3099999996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L57"/>
  <sheetViews>
    <sheetView showGridLines="0" zoomScale="85" zoomScaleNormal="85" workbookViewId="0">
      <selection activeCell="A2" sqref="A1:A3"/>
    </sheetView>
  </sheetViews>
  <sheetFormatPr defaultColWidth="22.33203125" defaultRowHeight="14.4"/>
  <cols>
    <col min="1" max="1" width="22.33203125" style="83"/>
    <col min="3" max="3" width="16.33203125" style="111" customWidth="1"/>
    <col min="4" max="4" width="19.5546875" style="112" customWidth="1"/>
    <col min="5" max="5" width="9.6640625" customWidth="1"/>
    <col min="6" max="6" width="18.5546875" customWidth="1"/>
    <col min="8" max="8" width="13.5546875" customWidth="1"/>
  </cols>
  <sheetData>
    <row r="1" spans="1:10">
      <c r="A1" s="6" t="s">
        <v>355</v>
      </c>
    </row>
    <row r="2" spans="1:10">
      <c r="A2" s="6" t="s">
        <v>347</v>
      </c>
    </row>
    <row r="3" spans="1:10">
      <c r="A3" s="6"/>
    </row>
    <row r="4" spans="1:10">
      <c r="A4" s="110" t="s">
        <v>172</v>
      </c>
    </row>
    <row r="5" spans="1:10" ht="15" customHeight="1">
      <c r="A5"/>
      <c r="B5" s="113"/>
      <c r="C5" s="277" t="s">
        <v>124</v>
      </c>
      <c r="D5" s="277"/>
      <c r="F5" s="278" t="s">
        <v>125</v>
      </c>
      <c r="G5" s="278"/>
      <c r="I5" s="278" t="s">
        <v>153</v>
      </c>
      <c r="J5" s="278"/>
    </row>
    <row r="6" spans="1:10" ht="15" thickBot="1">
      <c r="A6"/>
      <c r="B6" s="114" t="s">
        <v>126</v>
      </c>
      <c r="C6" s="115" t="s">
        <v>15</v>
      </c>
      <c r="D6" s="116" t="s">
        <v>127</v>
      </c>
      <c r="F6" s="115" t="s">
        <v>15</v>
      </c>
      <c r="G6" s="116" t="s">
        <v>127</v>
      </c>
      <c r="I6" s="115" t="s">
        <v>15</v>
      </c>
      <c r="J6" s="116" t="s">
        <v>127</v>
      </c>
    </row>
    <row r="7" spans="1:10" ht="15" thickTop="1">
      <c r="A7"/>
      <c r="B7" s="117"/>
      <c r="C7" s="118"/>
      <c r="D7" s="119"/>
      <c r="F7" s="118"/>
      <c r="G7" s="119"/>
      <c r="I7" s="118"/>
      <c r="J7" s="119"/>
    </row>
    <row r="8" spans="1:10">
      <c r="A8"/>
      <c r="B8" s="117" t="s">
        <v>129</v>
      </c>
      <c r="C8" s="120">
        <v>822902</v>
      </c>
      <c r="D8" s="121">
        <v>4114510</v>
      </c>
      <c r="F8" s="120">
        <v>4090</v>
      </c>
      <c r="G8" s="121">
        <v>20450</v>
      </c>
      <c r="I8" s="120">
        <f t="shared" ref="I8:I19" si="0">MAX(0,C8-F8)</f>
        <v>818812</v>
      </c>
      <c r="J8" s="121">
        <f t="shared" ref="J8:J19" si="1">MAX(0,D8-G8)</f>
        <v>4094060</v>
      </c>
    </row>
    <row r="9" spans="1:10">
      <c r="A9"/>
      <c r="B9" s="117" t="s">
        <v>130</v>
      </c>
      <c r="C9" s="120">
        <v>11175</v>
      </c>
      <c r="D9" s="121">
        <v>60858.51</v>
      </c>
      <c r="F9" s="120">
        <v>74</v>
      </c>
      <c r="G9" s="121">
        <v>410.46</v>
      </c>
      <c r="I9" s="120">
        <f t="shared" si="0"/>
        <v>11101</v>
      </c>
      <c r="J9" s="121">
        <f t="shared" si="1"/>
        <v>60448.05</v>
      </c>
    </row>
    <row r="10" spans="1:10">
      <c r="A10"/>
      <c r="B10" s="117" t="s">
        <v>131</v>
      </c>
      <c r="C10" s="120">
        <v>106</v>
      </c>
      <c r="D10" s="121">
        <v>636</v>
      </c>
      <c r="F10" s="120">
        <v>1</v>
      </c>
      <c r="G10" s="121">
        <v>6</v>
      </c>
      <c r="I10" s="120">
        <f t="shared" si="0"/>
        <v>105</v>
      </c>
      <c r="J10" s="121">
        <f t="shared" si="1"/>
        <v>630</v>
      </c>
    </row>
    <row r="11" spans="1:10">
      <c r="A11"/>
      <c r="B11" s="117" t="s">
        <v>132</v>
      </c>
      <c r="C11" s="120">
        <v>5990</v>
      </c>
      <c r="D11" s="121">
        <v>38697.29</v>
      </c>
      <c r="F11" s="120">
        <v>62</v>
      </c>
      <c r="G11" s="121">
        <v>399.12</v>
      </c>
      <c r="I11" s="120">
        <f t="shared" si="0"/>
        <v>5928</v>
      </c>
      <c r="J11" s="121">
        <f t="shared" si="1"/>
        <v>38298.17</v>
      </c>
    </row>
    <row r="12" spans="1:10">
      <c r="A12"/>
      <c r="B12" s="117" t="s">
        <v>133</v>
      </c>
      <c r="C12" s="120">
        <v>36</v>
      </c>
      <c r="D12" s="121">
        <v>252</v>
      </c>
      <c r="F12" s="120">
        <v>0</v>
      </c>
      <c r="G12" s="121">
        <v>0</v>
      </c>
      <c r="I12" s="120">
        <f t="shared" si="0"/>
        <v>36</v>
      </c>
      <c r="J12" s="121">
        <f t="shared" si="1"/>
        <v>252</v>
      </c>
    </row>
    <row r="13" spans="1:10">
      <c r="A13"/>
      <c r="B13" s="117" t="s">
        <v>134</v>
      </c>
      <c r="C13" s="120">
        <v>3851</v>
      </c>
      <c r="D13" s="121">
        <v>28737.58</v>
      </c>
      <c r="F13" s="120">
        <v>56</v>
      </c>
      <c r="G13" s="121">
        <v>420.45</v>
      </c>
      <c r="I13" s="120">
        <f t="shared" si="0"/>
        <v>3795</v>
      </c>
      <c r="J13" s="121">
        <f t="shared" si="1"/>
        <v>28317.13</v>
      </c>
    </row>
    <row r="14" spans="1:10">
      <c r="A14"/>
      <c r="B14" s="117" t="s">
        <v>135</v>
      </c>
      <c r="C14" s="120">
        <v>40</v>
      </c>
      <c r="D14" s="121">
        <v>320</v>
      </c>
      <c r="F14" s="120">
        <v>1</v>
      </c>
      <c r="G14" s="121">
        <v>8</v>
      </c>
      <c r="I14" s="120">
        <f t="shared" si="0"/>
        <v>39</v>
      </c>
      <c r="J14" s="121">
        <f t="shared" si="1"/>
        <v>312</v>
      </c>
    </row>
    <row r="15" spans="1:10">
      <c r="A15"/>
      <c r="B15" s="117" t="s">
        <v>136</v>
      </c>
      <c r="C15" s="120">
        <v>2697</v>
      </c>
      <c r="D15" s="121">
        <v>22849.68</v>
      </c>
      <c r="F15" s="120">
        <v>39</v>
      </c>
      <c r="G15" s="121">
        <v>332.72</v>
      </c>
      <c r="I15" s="120">
        <f t="shared" si="0"/>
        <v>2658</v>
      </c>
      <c r="J15" s="121">
        <f t="shared" si="1"/>
        <v>22516.959999999999</v>
      </c>
    </row>
    <row r="16" spans="1:10">
      <c r="A16"/>
      <c r="B16" s="117" t="s">
        <v>137</v>
      </c>
      <c r="C16" s="120">
        <v>35</v>
      </c>
      <c r="D16" s="121">
        <v>315</v>
      </c>
      <c r="F16" s="120">
        <v>1</v>
      </c>
      <c r="G16" s="121">
        <v>9</v>
      </c>
      <c r="I16" s="120">
        <f t="shared" si="0"/>
        <v>34</v>
      </c>
      <c r="J16" s="121">
        <f t="shared" si="1"/>
        <v>306</v>
      </c>
    </row>
    <row r="17" spans="1:12">
      <c r="A17"/>
      <c r="B17" s="117" t="s">
        <v>138</v>
      </c>
      <c r="C17" s="120">
        <v>2064</v>
      </c>
      <c r="D17" s="121">
        <v>19551.580000000002</v>
      </c>
      <c r="F17" s="120">
        <v>27</v>
      </c>
      <c r="G17" s="121">
        <v>258.27</v>
      </c>
      <c r="I17" s="120">
        <f t="shared" si="0"/>
        <v>2037</v>
      </c>
      <c r="J17" s="121">
        <f t="shared" si="1"/>
        <v>19293.310000000001</v>
      </c>
    </row>
    <row r="18" spans="1:12">
      <c r="A18"/>
      <c r="B18" s="117" t="s">
        <v>139</v>
      </c>
      <c r="C18" s="120">
        <v>14</v>
      </c>
      <c r="D18" s="121">
        <v>140</v>
      </c>
      <c r="F18" s="120">
        <v>1</v>
      </c>
      <c r="G18" s="121">
        <v>10</v>
      </c>
      <c r="I18" s="120">
        <f t="shared" si="0"/>
        <v>13</v>
      </c>
      <c r="J18" s="121">
        <f t="shared" si="1"/>
        <v>130</v>
      </c>
    </row>
    <row r="19" spans="1:12" ht="15" thickBot="1">
      <c r="A19"/>
      <c r="B19" s="122" t="s">
        <v>140</v>
      </c>
      <c r="C19" s="123">
        <v>12380</v>
      </c>
      <c r="D19" s="124">
        <v>398439.38</v>
      </c>
      <c r="F19" s="123">
        <v>575</v>
      </c>
      <c r="G19" s="124">
        <v>46970.55</v>
      </c>
      <c r="I19" s="123">
        <f t="shared" si="0"/>
        <v>11805</v>
      </c>
      <c r="J19" s="124">
        <f t="shared" si="1"/>
        <v>351468.83</v>
      </c>
    </row>
    <row r="20" spans="1:12" ht="15" thickTop="1">
      <c r="A20"/>
      <c r="B20" s="117" t="s">
        <v>141</v>
      </c>
      <c r="C20" s="111">
        <f>SUM(C7:C19)</f>
        <v>861290</v>
      </c>
      <c r="D20" s="112">
        <f>SUM(D7:D19)</f>
        <v>4685307.0199999996</v>
      </c>
      <c r="F20" s="111">
        <f>SUM(F7:F19)</f>
        <v>4927</v>
      </c>
      <c r="G20" s="112">
        <f>SUM(G7:G19)</f>
        <v>69274.570000000007</v>
      </c>
      <c r="I20" s="111">
        <f>SUM(I7:I19)</f>
        <v>856363</v>
      </c>
      <c r="J20" s="112">
        <f>SUM(J7:J19)</f>
        <v>4616032.4499999993</v>
      </c>
      <c r="K20" s="125"/>
      <c r="L20" s="126"/>
    </row>
    <row r="21" spans="1:12">
      <c r="A21"/>
      <c r="B21" s="117" t="s">
        <v>154</v>
      </c>
      <c r="D21" s="112">
        <f>SUM(D11:D19)</f>
        <v>509302.51</v>
      </c>
    </row>
    <row r="22" spans="1:12">
      <c r="A22"/>
      <c r="B22" s="117" t="s">
        <v>155</v>
      </c>
      <c r="D22" s="112">
        <f>SUM(D13:D19)</f>
        <v>470353.22</v>
      </c>
    </row>
    <row r="23" spans="1:12">
      <c r="A23"/>
      <c r="B23" s="117" t="s">
        <v>156</v>
      </c>
      <c r="D23" s="112">
        <f>SUM(D15:D19)</f>
        <v>441295.64</v>
      </c>
    </row>
    <row r="24" spans="1:12">
      <c r="A24"/>
      <c r="B24" s="117" t="s">
        <v>157</v>
      </c>
      <c r="D24" s="112">
        <f>SUM(D17:D19)</f>
        <v>418130.96</v>
      </c>
    </row>
    <row r="25" spans="1:12">
      <c r="A25"/>
      <c r="B25" s="117" t="s">
        <v>158</v>
      </c>
      <c r="D25" s="112">
        <f>D19</f>
        <v>398439.38</v>
      </c>
    </row>
    <row r="26" spans="1:12">
      <c r="A26" s="110" t="s">
        <v>173</v>
      </c>
      <c r="G26" s="110" t="s">
        <v>173</v>
      </c>
    </row>
    <row r="27" spans="1:12">
      <c r="I27" s="111"/>
      <c r="J27" s="112"/>
    </row>
    <row r="28" spans="1:12">
      <c r="A28"/>
      <c r="B28" s="279" t="s">
        <v>142</v>
      </c>
      <c r="C28" s="279"/>
      <c r="D28" s="279"/>
      <c r="F28" s="127"/>
      <c r="H28" s="279" t="s">
        <v>143</v>
      </c>
      <c r="I28" s="279"/>
      <c r="J28" s="279"/>
    </row>
    <row r="29" spans="1:12">
      <c r="A29" s="128" t="s">
        <v>144</v>
      </c>
      <c r="B29" s="117"/>
      <c r="C29" s="129"/>
      <c r="F29" s="127"/>
      <c r="G29" s="128" t="s">
        <v>144</v>
      </c>
      <c r="H29" s="117" t="s">
        <v>145</v>
      </c>
      <c r="I29" s="129">
        <f>I7</f>
        <v>0</v>
      </c>
      <c r="J29" s="112">
        <f>J7</f>
        <v>0</v>
      </c>
    </row>
    <row r="30" spans="1:12">
      <c r="A30" s="130">
        <v>5</v>
      </c>
      <c r="B30" s="117">
        <v>5</v>
      </c>
      <c r="C30" s="129">
        <f>C8</f>
        <v>822902</v>
      </c>
      <c r="D30" s="129">
        <f>D8</f>
        <v>4114510</v>
      </c>
      <c r="E30" s="129"/>
      <c r="F30" s="127"/>
      <c r="G30" s="130">
        <v>5</v>
      </c>
      <c r="H30" s="117">
        <v>5</v>
      </c>
      <c r="I30" s="271">
        <f>I8</f>
        <v>818812</v>
      </c>
      <c r="J30" s="131">
        <f>J8</f>
        <v>4094060</v>
      </c>
    </row>
    <row r="31" spans="1:12" ht="15" thickBot="1">
      <c r="B31" s="122" t="s">
        <v>146</v>
      </c>
      <c r="C31" s="132">
        <f>SUM(C9:C$19)</f>
        <v>38388</v>
      </c>
      <c r="D31" s="132">
        <f>SUM(D9:D$19)</f>
        <v>570797.02</v>
      </c>
      <c r="E31" s="129"/>
      <c r="F31" s="127"/>
      <c r="G31" s="83"/>
      <c r="H31" s="122" t="s">
        <v>146</v>
      </c>
      <c r="I31" s="132">
        <f>SUM(I9:I$19)</f>
        <v>37551</v>
      </c>
      <c r="J31" s="273">
        <f>SUM(J9:J$19)</f>
        <v>521972.45</v>
      </c>
    </row>
    <row r="32" spans="1:12" ht="15" thickTop="1">
      <c r="B32" s="134" t="s">
        <v>147</v>
      </c>
      <c r="C32" s="111">
        <f>SUM(C29:C31)</f>
        <v>861290</v>
      </c>
      <c r="D32" s="112">
        <f>SUM(D29:D31)</f>
        <v>4685307.0199999996</v>
      </c>
      <c r="F32" s="127"/>
      <c r="G32" s="83"/>
      <c r="H32" s="134" t="s">
        <v>147</v>
      </c>
      <c r="I32" s="272">
        <f>SUM(I29:I31)</f>
        <v>856363</v>
      </c>
      <c r="J32" s="131">
        <f>SUM(J29:J31)</f>
        <v>4616032.45</v>
      </c>
    </row>
    <row r="33" spans="1:11">
      <c r="B33" s="135"/>
      <c r="C33" s="136" t="s">
        <v>36</v>
      </c>
      <c r="D33"/>
      <c r="F33" s="127"/>
      <c r="G33" s="83"/>
      <c r="H33" s="135"/>
      <c r="I33" s="136" t="s">
        <v>36</v>
      </c>
      <c r="J33" s="131"/>
    </row>
    <row r="34" spans="1:11">
      <c r="B34" s="117"/>
      <c r="C34" s="129"/>
      <c r="F34" s="127"/>
      <c r="G34" s="83"/>
      <c r="H34" s="117"/>
      <c r="I34" s="129"/>
      <c r="J34" s="131"/>
    </row>
    <row r="35" spans="1:11">
      <c r="A35" s="130">
        <v>6</v>
      </c>
      <c r="B35" s="117">
        <v>6</v>
      </c>
      <c r="C35" s="129">
        <f>SUM($C$8:C10)</f>
        <v>834183</v>
      </c>
      <c r="D35" s="112">
        <f>C35*A35</f>
        <v>5005098</v>
      </c>
      <c r="F35" s="127"/>
      <c r="G35" s="130">
        <v>6</v>
      </c>
      <c r="H35" s="117">
        <v>6</v>
      </c>
      <c r="I35" s="129">
        <f>SUM(I$8:I10)</f>
        <v>830018</v>
      </c>
      <c r="J35" s="131">
        <f>I35*G35</f>
        <v>4980108</v>
      </c>
      <c r="K35" s="129"/>
    </row>
    <row r="36" spans="1:11" ht="15" thickBot="1">
      <c r="B36" s="122" t="s">
        <v>148</v>
      </c>
      <c r="C36" s="132">
        <f>SUM(C11:C$19)</f>
        <v>27107</v>
      </c>
      <c r="D36" s="132">
        <f>SUM(D11:D$19)</f>
        <v>509302.51</v>
      </c>
      <c r="E36" s="129"/>
      <c r="F36" s="127"/>
      <c r="G36" s="83"/>
      <c r="H36" s="122" t="s">
        <v>148</v>
      </c>
      <c r="I36" s="132">
        <f>SUM(I11:I$19)</f>
        <v>26345</v>
      </c>
      <c r="J36" s="133">
        <f>SUM(J11:J$19)</f>
        <v>460894.4</v>
      </c>
    </row>
    <row r="37" spans="1:11" ht="15" thickTop="1">
      <c r="B37" s="134" t="s">
        <v>147</v>
      </c>
      <c r="C37" s="111">
        <f>SUM(C34:C36)</f>
        <v>861290</v>
      </c>
      <c r="D37" s="112">
        <f>SUM(D34:D36)</f>
        <v>5514400.5099999998</v>
      </c>
      <c r="F37" s="127"/>
      <c r="G37" s="83"/>
      <c r="H37" s="134" t="s">
        <v>147</v>
      </c>
      <c r="I37" s="111">
        <f>SUM(I34:I36)</f>
        <v>856363</v>
      </c>
      <c r="J37" s="131">
        <f>SUM(J34:J36)</f>
        <v>5441002.4000000004</v>
      </c>
    </row>
    <row r="38" spans="1:11">
      <c r="B38" s="135"/>
      <c r="C38"/>
      <c r="D38"/>
      <c r="F38" s="127"/>
      <c r="G38" s="83"/>
      <c r="H38" s="135"/>
      <c r="J38" s="131"/>
    </row>
    <row r="39" spans="1:11">
      <c r="B39" s="117"/>
      <c r="C39" s="129"/>
      <c r="F39" s="127"/>
      <c r="G39" s="83"/>
      <c r="H39" s="117"/>
      <c r="I39" s="129"/>
      <c r="J39" s="131"/>
    </row>
    <row r="40" spans="1:11">
      <c r="A40" s="130">
        <f>A35+1</f>
        <v>7</v>
      </c>
      <c r="B40" s="117">
        <v>7</v>
      </c>
      <c r="C40" s="129">
        <f>SUM($C$8:C12)</f>
        <v>840209</v>
      </c>
      <c r="D40" s="112">
        <f>C40*A40</f>
        <v>5881463</v>
      </c>
      <c r="F40" s="127"/>
      <c r="G40" s="130">
        <f>G35+1</f>
        <v>7</v>
      </c>
      <c r="H40" s="117">
        <v>7</v>
      </c>
      <c r="I40" s="129">
        <f>SUM(I$8:I12)</f>
        <v>835982</v>
      </c>
      <c r="J40" s="131">
        <f>I40*G40</f>
        <v>5851874</v>
      </c>
      <c r="K40" s="129"/>
    </row>
    <row r="41" spans="1:11" ht="15" thickBot="1">
      <c r="B41" s="122" t="s">
        <v>149</v>
      </c>
      <c r="C41" s="132">
        <f>SUM(C13:C$19)</f>
        <v>21081</v>
      </c>
      <c r="D41" s="132">
        <f>SUM(D13:D$19)</f>
        <v>470353.22</v>
      </c>
      <c r="E41" s="129"/>
      <c r="F41" s="127"/>
      <c r="G41" s="83"/>
      <c r="H41" s="122" t="s">
        <v>149</v>
      </c>
      <c r="I41" s="132">
        <f>SUM(I13:I$19)</f>
        <v>20381</v>
      </c>
      <c r="J41" s="133">
        <f>SUM(J13:J$19)</f>
        <v>422344.23</v>
      </c>
    </row>
    <row r="42" spans="1:11" ht="15" thickTop="1">
      <c r="B42" s="134" t="s">
        <v>147</v>
      </c>
      <c r="C42" s="111">
        <f>SUM(C39:C41)</f>
        <v>861290</v>
      </c>
      <c r="D42" s="112">
        <f>SUM(D39:D41)</f>
        <v>6351816.2199999997</v>
      </c>
      <c r="F42" s="127"/>
      <c r="G42" s="83"/>
      <c r="H42" s="134" t="s">
        <v>147</v>
      </c>
      <c r="I42" s="111">
        <f>SUM(I39:I41)</f>
        <v>856363</v>
      </c>
      <c r="J42" s="131">
        <f>SUM(J39:J41)</f>
        <v>6274218.2300000004</v>
      </c>
    </row>
    <row r="43" spans="1:11">
      <c r="B43" s="135"/>
      <c r="F43" s="127"/>
      <c r="G43" s="83"/>
      <c r="H43" s="135"/>
      <c r="I43" s="111"/>
      <c r="J43" s="131"/>
    </row>
    <row r="44" spans="1:11">
      <c r="B44" s="117"/>
      <c r="C44" s="129"/>
      <c r="F44" s="127"/>
      <c r="G44" s="83"/>
      <c r="H44" s="117"/>
      <c r="I44" s="129"/>
      <c r="J44" s="131"/>
    </row>
    <row r="45" spans="1:11">
      <c r="A45" s="130">
        <f>A40+1</f>
        <v>8</v>
      </c>
      <c r="B45" s="117">
        <v>8</v>
      </c>
      <c r="C45" s="129">
        <f>SUM($C$8:C14)</f>
        <v>844100</v>
      </c>
      <c r="D45" s="112">
        <f>C45*A45</f>
        <v>6752800</v>
      </c>
      <c r="F45" s="127"/>
      <c r="G45" s="130">
        <f>G40+1</f>
        <v>8</v>
      </c>
      <c r="H45" s="117">
        <v>8</v>
      </c>
      <c r="I45" s="129">
        <f>SUM(I$8:I14)</f>
        <v>839816</v>
      </c>
      <c r="J45" s="131">
        <f>I45*G45</f>
        <v>6718528</v>
      </c>
      <c r="K45" s="129"/>
    </row>
    <row r="46" spans="1:11" ht="15" thickBot="1">
      <c r="B46" s="122" t="s">
        <v>150</v>
      </c>
      <c r="C46" s="132">
        <f>SUM(C15:C$19)</f>
        <v>17190</v>
      </c>
      <c r="D46" s="132">
        <f>SUM(D15:D$19)</f>
        <v>441295.64</v>
      </c>
      <c r="E46" s="129"/>
      <c r="F46" s="127"/>
      <c r="G46" s="83"/>
      <c r="H46" s="122" t="s">
        <v>150</v>
      </c>
      <c r="I46" s="132">
        <f>SUM(I15:I$19)</f>
        <v>16547</v>
      </c>
      <c r="J46" s="133">
        <f>SUM(J15:J$19)</f>
        <v>393715.10000000003</v>
      </c>
    </row>
    <row r="47" spans="1:11" ht="15" thickTop="1">
      <c r="B47" s="134" t="s">
        <v>147</v>
      </c>
      <c r="C47" s="111">
        <f>SUM(C44:C46)</f>
        <v>861290</v>
      </c>
      <c r="D47" s="112">
        <f>SUM(D44:D46)</f>
        <v>7194095.6399999997</v>
      </c>
      <c r="F47" s="127"/>
      <c r="G47" s="83"/>
      <c r="H47" s="134" t="s">
        <v>147</v>
      </c>
      <c r="I47" s="111">
        <f>SUM(I44:I46)</f>
        <v>856363</v>
      </c>
      <c r="J47" s="131">
        <f>SUM(J44:J46)</f>
        <v>7112243.0999999996</v>
      </c>
    </row>
    <row r="48" spans="1:11">
      <c r="B48" s="135"/>
      <c r="G48" s="83"/>
      <c r="H48" s="135"/>
      <c r="I48" s="111"/>
      <c r="J48" s="131"/>
    </row>
    <row r="49" spans="1:11">
      <c r="B49" s="117"/>
      <c r="C49" s="129"/>
      <c r="G49" s="83"/>
      <c r="H49" s="117"/>
      <c r="I49" s="129"/>
      <c r="J49" s="131"/>
    </row>
    <row r="50" spans="1:11">
      <c r="A50" s="130">
        <f>A45+1</f>
        <v>9</v>
      </c>
      <c r="B50" s="117">
        <v>9</v>
      </c>
      <c r="C50" s="129">
        <f>SUM($C$8:C16)</f>
        <v>846832</v>
      </c>
      <c r="D50" s="112">
        <f>C50*A50</f>
        <v>7621488</v>
      </c>
      <c r="G50" s="130">
        <f>G45+1</f>
        <v>9</v>
      </c>
      <c r="H50" s="117">
        <v>9</v>
      </c>
      <c r="I50" s="129">
        <f>SUM(I$8:I16)</f>
        <v>842508</v>
      </c>
      <c r="J50" s="131">
        <f>I50*G50</f>
        <v>7582572</v>
      </c>
      <c r="K50" s="129"/>
    </row>
    <row r="51" spans="1:11" ht="15" thickBot="1">
      <c r="B51" s="122" t="s">
        <v>151</v>
      </c>
      <c r="C51" s="132">
        <f>SUM(C17:C$19)</f>
        <v>14458</v>
      </c>
      <c r="D51" s="132">
        <f>SUM(D17:D$19)</f>
        <v>418130.96</v>
      </c>
      <c r="E51" s="129"/>
      <c r="G51" s="83"/>
      <c r="H51" s="122" t="s">
        <v>151</v>
      </c>
      <c r="I51" s="132">
        <f>SUM(I17:I$19)</f>
        <v>13855</v>
      </c>
      <c r="J51" s="133">
        <f>SUM(J17:J$19)</f>
        <v>370892.14</v>
      </c>
    </row>
    <row r="52" spans="1:11" ht="15" thickTop="1">
      <c r="B52" s="134" t="s">
        <v>147</v>
      </c>
      <c r="C52" s="111">
        <f>SUM(C49:C51)</f>
        <v>861290</v>
      </c>
      <c r="D52" s="112">
        <f>SUM(D49:D51)</f>
        <v>8039618.96</v>
      </c>
      <c r="G52" s="83"/>
      <c r="H52" s="134" t="s">
        <v>147</v>
      </c>
      <c r="I52" s="111">
        <f>SUM(I49:I51)</f>
        <v>856363</v>
      </c>
      <c r="J52" s="131">
        <f>SUM(J49:J51)</f>
        <v>7953464.1399999997</v>
      </c>
    </row>
    <row r="53" spans="1:11">
      <c r="B53" s="135"/>
      <c r="G53" s="83"/>
      <c r="H53" s="135"/>
      <c r="I53" s="111"/>
      <c r="J53" s="131"/>
    </row>
    <row r="54" spans="1:11">
      <c r="B54" s="117"/>
      <c r="C54" s="129"/>
      <c r="G54" s="83"/>
      <c r="H54" s="117"/>
      <c r="I54" s="129"/>
      <c r="J54" s="131"/>
    </row>
    <row r="55" spans="1:11" ht="409.6">
      <c r="A55" s="130">
        <f>A50+1</f>
        <v>10</v>
      </c>
      <c r="B55" s="117">
        <v>10</v>
      </c>
      <c r="C55" s="129">
        <f>SUM($C$8:C18)</f>
        <v>848910</v>
      </c>
      <c r="D55" s="112">
        <f>C55*A55</f>
        <v>8489100</v>
      </c>
      <c r="G55" s="130">
        <f>G50+1</f>
        <v>10</v>
      </c>
      <c r="H55" s="117">
        <v>10</v>
      </c>
      <c r="I55" s="129">
        <f>SUM(I$8:I18)</f>
        <v>844558</v>
      </c>
      <c r="J55" s="131">
        <f>I55*G55</f>
        <v>8445580</v>
      </c>
      <c r="K55" s="129"/>
    </row>
    <row r="56" spans="1:11" ht="15" thickBot="1">
      <c r="B56" s="122" t="s">
        <v>152</v>
      </c>
      <c r="C56" s="132">
        <f>SUM(C19:C$19)</f>
        <v>12380</v>
      </c>
      <c r="D56" s="132">
        <f>SUM(D19:D$19)</f>
        <v>398439.38</v>
      </c>
      <c r="E56" s="129"/>
      <c r="G56" s="83"/>
      <c r="H56" s="122" t="s">
        <v>152</v>
      </c>
      <c r="I56" s="132">
        <f>SUM(I19:I$19)</f>
        <v>11805</v>
      </c>
      <c r="J56" s="133">
        <f>SUM(J19:J$19)</f>
        <v>351468.83</v>
      </c>
      <c r="K56" s="137"/>
    </row>
    <row r="57" spans="1:11" ht="15" thickTop="1">
      <c r="B57" s="134" t="s">
        <v>147</v>
      </c>
      <c r="C57" s="111">
        <f>SUM(C54:C56)</f>
        <v>861290</v>
      </c>
      <c r="D57" s="112">
        <f>SUM(D54:D56)</f>
        <v>8887539.3800000008</v>
      </c>
      <c r="G57" s="83"/>
      <c r="H57" s="134" t="s">
        <v>147</v>
      </c>
      <c r="I57" s="111">
        <f>SUM(I54:I56)</f>
        <v>856363</v>
      </c>
      <c r="J57" s="131">
        <f>SUM(J54:J56)</f>
        <v>8797048.8300000001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3F0D9F-BAA4-4FCE-9A24-B35BD498F24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72DD3695-E694-44C5-9FFF-B5C05E9A6F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621CAF-B12F-4BA5-9BA6-24E175E8E5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LPC 2017</vt:lpstr>
      <vt:lpstr>REV  by Class Update Jan 2016</vt:lpstr>
      <vt:lpstr>Customers_Forecast_Oct_2015</vt:lpstr>
      <vt:lpstr>LPC OCT14</vt:lpstr>
      <vt:lpstr>LPC NOV14</vt:lpstr>
      <vt:lpstr>LPC DEC14</vt:lpstr>
      <vt:lpstr>LPC JAN15</vt:lpstr>
      <vt:lpstr>LPC FEB15</vt:lpstr>
      <vt:lpstr>LPC MAR15</vt:lpstr>
      <vt:lpstr>LPC APR15</vt:lpstr>
      <vt:lpstr>LPC MAY15</vt:lpstr>
      <vt:lpstr>LPC JUN15</vt:lpstr>
      <vt:lpstr>LPC JUL15</vt:lpstr>
      <vt:lpstr>LPC AUG15</vt:lpstr>
      <vt:lpstr>LPC SEP15</vt:lpstr>
      <vt:lpstr>2014_FERC_OPER_REV</vt:lpstr>
      <vt:lpstr>2015_FERC_OPER_REV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2016-04-12T18:26:37Z</dcterms:created>
  <dcterms:modified xsi:type="dcterms:W3CDTF">2016-04-18T01:56:54Z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  <property fmtid="{D5CDD505-2E9C-101B-9397-08002B2CF9AE}" pid="3" name="BExAnalyzer_OldName">
    <vt:lpwstr>LPC 2016_2020_Budget January 11 2016 Update (Net).xlsx</vt:lpwstr>
  </property>
</Properties>
</file>