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588" windowWidth="19416" windowHeight="10932" tabRatio="972"/>
  </bookViews>
  <sheets>
    <sheet name="A2 Schedule" sheetId="3" r:id="rId1"/>
    <sheet name="A6 Schedule" sheetId="7" r:id="rId2"/>
    <sheet name="A6.1 Schedule" sheetId="8" r:id="rId3"/>
    <sheet name="A9 Schedule" sheetId="13" r:id="rId4"/>
    <sheet name="A9.1 Schedule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SCH1">#REF!</definedName>
    <definedName name="___SCH2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" hidden="1">{"Martin Oct94_Mar95",#N/A,FALSE,"Martin Oct94 - Mar95"}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6Worksheet">#REF!</definedName>
    <definedName name="A7_">#REF!</definedName>
    <definedName name="A7Worksheet">#REF!</definedName>
    <definedName name="A8_">#REF!</definedName>
    <definedName name="A8Worksheet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TUALS">#REF!</definedName>
    <definedName name="ANALYSIS_OF_BREAKDOWN_OF_OS_SALE_BYACCOUNTS">#REF!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DATE1">'[3]FPSC TU'!#REF!</definedName>
    <definedName name="Ddd">#REF!,#REF!,#REF!</definedName>
    <definedName name="DOC1A">#REF!</definedName>
    <definedName name="E6Sys1">#REF!</definedName>
    <definedName name="EMTA6">'[4]EMT A6'!$A$1:$J$1997</definedName>
    <definedName name="EMTA9">'[4]EMT A9'!$A$1:$H$1995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INPUTS">#REF!</definedName>
    <definedName name="INTCALC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nth_range">#REF!</definedName>
    <definedName name="MONTH">[2]ISFPLSUB!#REF!</definedName>
    <definedName name="MONTHS">#N/A</definedName>
    <definedName name="NAMES">#REF!</definedName>
    <definedName name="OBO">[1]A194!#REF!</definedName>
    <definedName name="OBODEFTX">'[5]0394OBF.XLS'!#REF!</definedName>
    <definedName name="OTHINC">[1]A194!#REF!</definedName>
    <definedName name="OUTPUT5">[1]SITRP!#REF!</definedName>
    <definedName name="PAGE1">#REF!</definedName>
    <definedName name="PAGE2">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Area">'[6]Final Fuel Sch 2001'!#REF!</definedName>
    <definedName name="_xlnm.Print_Titles" localSheetId="0">'A2 Schedule'!$A:$B,'A2 Schedule'!$3:$9</definedName>
    <definedName name="_xlnm.Print_Titles" localSheetId="1">'A6 Schedule'!$A:$B,'A6 Schedule'!$3:$8</definedName>
    <definedName name="_xlnm.Print_Titles" localSheetId="2">'A6.1 Schedule'!$A:$B,'A6.1 Schedule'!$3:$8</definedName>
    <definedName name="_xlnm.Print_Titles" localSheetId="3">'A9 Schedule'!$A:$B,'A9 Schedule'!$3:$8</definedName>
    <definedName name="_xlnm.Print_Titles" localSheetId="4">'A9.1 Schedule'!$A:$B,'A9.1 Schedule'!$3:$8</definedName>
    <definedName name="PRIOR">[2]JVTAX.XLS!#REF!</definedName>
    <definedName name="PURCHASE">#REF!</definedName>
    <definedName name="PURCHFRM">'[4]EMT A9'!$A:$A</definedName>
    <definedName name="PURE">[1]SITRP!#REF!</definedName>
    <definedName name="PUREC">[1]SITRP!#REF!</definedName>
    <definedName name="qqq" hidden="1">{"Martin Oct94_Mar95",#N/A,FALSE,"Martin Oct94 - Mar95"}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'[7]Incr Hedg'!#REF!</definedName>
    <definedName name="RepDataMoney1">'[7]Incr Hedg'!#REF!</definedName>
    <definedName name="RepDataMoney2">'[7]Incr Hedg'!#REF!</definedName>
    <definedName name="RepDataMoney3">'[7]Incr Hedg'!#REF!</definedName>
    <definedName name="RepDataMoney4">'[7]Incr Hedg'!#REF!</definedName>
    <definedName name="RepDataPercent">'[7]Incr Hedg'!#REF!</definedName>
    <definedName name="RepDataPercent1">'[7]Incr Hedg'!#REF!</definedName>
    <definedName name="RepDataPercent2">'[7]Incr Hedg'!#REF!</definedName>
    <definedName name="RepDataPercent3">'[7]Incr Hedg'!#REF!</definedName>
    <definedName name="RepDelete">'[7]Incr Hedg'!#REF!</definedName>
    <definedName name="RepPercent">#REF!</definedName>
    <definedName name="REVENUERPT">'[3]FPSC TU'!#REF!</definedName>
    <definedName name="S">#REF!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OLDTO">'[4]EMT A6'!$A:$A</definedName>
    <definedName name="T">'[3]NFE 518 (Mo B)'!#REF!</definedName>
    <definedName name="TEN">#REF!</definedName>
    <definedName name="TRUPCALC">#REF!</definedName>
    <definedName name="TRUPVAR">#REF!</definedName>
    <definedName name="Ttt">#REF!,#REF!,#REF!</definedName>
    <definedName name="TWO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  <definedName name="Yyyy">#REF!,#REF!,#REF!,#REF!</definedName>
    <definedName name="zzz">'[8]Final Fuel Sch 2001'!#REF!</definedName>
  </definedNames>
  <calcPr calcId="145621"/>
</workbook>
</file>

<file path=xl/calcChain.xml><?xml version="1.0" encoding="utf-8"?>
<calcChain xmlns="http://schemas.openxmlformats.org/spreadsheetml/2006/main">
  <c r="G27" i="13" l="1"/>
  <c r="E27" i="13"/>
  <c r="G26" i="13"/>
  <c r="E26" i="13"/>
  <c r="G25" i="13"/>
  <c r="E25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3" i="7"/>
  <c r="F53" i="7"/>
  <c r="G51" i="7"/>
  <c r="F51" i="7"/>
  <c r="G50" i="7"/>
  <c r="F50" i="7"/>
  <c r="G49" i="7"/>
  <c r="F49" i="7"/>
  <c r="G48" i="7"/>
  <c r="F48" i="7"/>
  <c r="G47" i="7"/>
  <c r="F47" i="7"/>
  <c r="G46" i="7"/>
  <c r="F46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<sst xmlns="http://schemas.openxmlformats.org/spreadsheetml/2006/main" count="601" uniqueCount="197">
  <si>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</si>
  <si>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</si>
  <si>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</si>
  <si>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</si>
  <si>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</si>
  <si>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</si>
  <si>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</si>
  <si>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</si>
  <si>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</si>
  <si>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</si>
  <si>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</si>
  <si>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</si>
  <si>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</si>
  <si>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</si>
  <si>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</si>
  <si>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</si>
  <si>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</si>
  <si>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</si>
  <si>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</si>
  <si>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</si>
  <si>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</si>
  <si>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</si>
  <si>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</si>
  <si>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</si>
  <si>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</si>
  <si>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</si>
  <si>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</si>
  <si>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</si>
  <si>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</si>
  <si>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</si>
  <si>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</si>
  <si>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</si>
  <si>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</si>
  <si>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</si>
  <si>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</si>
  <si>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</si>
  <si>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</si>
  <si>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</si>
  <si>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</si>
  <si>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</si>
  <si>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</si>
  <si>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</si>
  <si>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</si>
  <si>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</si>
  <si>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</si>
  <si>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</si>
  <si>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</si>
  <si>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</si>
  <si>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</si>
  <si>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</si>
  <si>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</si>
  <si>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</si>
  <si>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</si>
  <si>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</si>
  <si>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</si>
  <si>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</si>
  <si>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 THE MONTH OF:  March 2014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</si>
  <si>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</si>
  <si>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</si>
  <si>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</si>
  <si>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</si>
  <si>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</si>
  <si>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</si>
  <si>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</si>
  <si>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</si>
  <si>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</si>
  <si>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</si>
  <si>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</si>
  <si>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</si>
  <si>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</si>
  <si>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</si>
  <si>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</si>
  <si>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</si>
  <si>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</si>
  <si>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</si>
  <si>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</si>
  <si>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</si>
  <si>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</si>
  <si>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</si>
  <si>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</si>
  <si>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</si>
  <si>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</si>
  <si>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</si>
  <si>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</si>
  <si>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</si>
  <si>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</si>
  <si>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</si>
  <si>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</si>
  <si>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</si>
  <si>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</si>
  <si>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</si>
  <si>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</si>
  <si>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</si>
  <si>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</si>
  <si>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</si>
  <si>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</si>
  <si>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</si>
  <si>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</si>
  <si>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</si>
  <si>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</si>
  <si>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</si>
  <si>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</si>
  <si>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</si>
  <si>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</si>
  <si>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</si>
  <si>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</si>
  <si>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</si>
  <si>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</si>
  <si>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</si>
  <si>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</si>
  <si>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</si>
  <si>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((20,679,970 / 12) x 99.9280%) - See Order No. PSC-13-0665-FOF-EI.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</si>
  <si>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</si>
  <si>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 Amounts may not agree to the General Ledger due to rounding.</t>
  </si>
  <si>
    <t xml:space="preserve">                  FOR THE MONTH OF:  March 2014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</si>
  <si>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</si>
  <si>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</si>
  <si>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</si>
  <si>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</si>
  <si>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</si>
  <si>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</si>
  <si>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</si>
  <si>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</si>
  <si>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</si>
  <si>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</si>
  <si>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</si>
  <si>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</si>
  <si>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</si>
  <si>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</si>
  <si>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</si>
  <si>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</si>
  <si>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</si>
  <si>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</si>
  <si>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</si>
  <si>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</si>
  <si>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</si>
  <si>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</si>
  <si>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</si>
  <si>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</si>
  <si>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</si>
  <si>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Duke Energy Carolinas LLC</t>
  </si>
  <si>
    <t>Homestead, City Of OS</t>
  </si>
  <si>
    <t>JP Morgan Ventures Energy Corp.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</si>
  <si>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</si>
  <si>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</si>
  <si>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</si>
  <si>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</si>
  <si>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</si>
  <si>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</si>
  <si>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</si>
  <si>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</si>
  <si>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</si>
  <si>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</si>
  <si>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</si>
  <si>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Total OS/AF</t>
  </si>
  <si>
    <t>FCBBS</t>
  </si>
  <si>
    <t>Energy Authority, The FCBBS</t>
  </si>
  <si>
    <t>Homestead, City of FCBBS</t>
  </si>
  <si>
    <t>Reedy Creek Improvement District FCBBS</t>
  </si>
  <si>
    <t>Seminole Electric Cooperative, Inc.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</si>
  <si>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</si>
  <si>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</si>
  <si>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</si>
  <si>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</si>
  <si>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</si>
  <si>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</si>
  <si>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</si>
  <si>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</si>
  <si>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</si>
  <si>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</si>
  <si>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</si>
  <si>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</si>
  <si>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</si>
  <si>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</si>
  <si>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</si>
  <si>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</si>
  <si>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</si>
  <si>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</si>
  <si>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 THE MONTH OF: March 2014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</si>
  <si>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</si>
  <si>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</si>
  <si>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</si>
  <si>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</si>
  <si>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</si>
  <si>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</si>
  <si>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</si>
  <si>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</si>
  <si>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Rainbow Energy Marketing Corp. OS</t>
  </si>
  <si>
    <t>Orlando Utilities Commission FCBBS</t>
  </si>
  <si>
    <t>Transaction Cost (cents/KWH)</t>
  </si>
  <si>
    <t>Cost if Generated (cents/KWH)</t>
  </si>
  <si>
    <t>STAFF 000733</t>
  </si>
  <si>
    <t>FPL RC-16</t>
  </si>
  <si>
    <t>STAFF 000734</t>
  </si>
  <si>
    <t>STAFF 000735</t>
  </si>
  <si>
    <t>STAFF 000736</t>
  </si>
  <si>
    <t>STAFF 000737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</si>
</sst>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40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4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4" fillId="2" borderId="0">
      <alignment horizontal="center" vertical="top"/>
    </xf>
    <xf numFmtId="0" fontId="395" fillId="3" borderId="0">
      <alignment horizontal="left" vertical="top"/>
    </xf>
    <xf numFmtId="0" fontId="395" fillId="3" borderId="0">
      <alignment horizontal="right" vertical="top"/>
    </xf>
    <xf numFmtId="0" fontId="396" fillId="4" borderId="0">
      <alignment horizontal="left" vertical="top"/>
    </xf>
    <xf numFmtId="0" fontId="396" fillId="4" borderId="0">
      <alignment horizontal="right" vertical="top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43" fontId="393" fillId="0" borderId="0" applyFont="0" applyFill="0" applyBorder="0" applyAlignment="0" applyProtection="0"/>
    <xf numFmtId="43" fontId="393" fillId="0" borderId="0" applyFont="0" applyFill="0" applyBorder="0" applyAlignment="0" applyProtection="0"/>
    <xf numFmtId="43" fontId="393" fillId="0" borderId="0" applyFont="0" applyFill="0" applyBorder="0" applyAlignment="0" applyProtection="0"/>
    <xf numFmtId="43" fontId="393" fillId="0" borderId="0" applyFont="0" applyFill="0" applyBorder="0" applyAlignment="0" applyProtection="0"/>
    <xf numFmtId="0" fontId="393" fillId="0" borderId="0"/>
    <xf numFmtId="0" fontId="393" fillId="0" borderId="0"/>
    <xf numFmtId="44" fontId="393" fillId="0" borderId="0" applyFont="0" applyFill="0" applyBorder="0" applyAlignment="0" applyProtection="0"/>
    <xf numFmtId="44" fontId="393" fillId="0" borderId="0" applyFont="0" applyFill="0" applyBorder="0" applyAlignment="0" applyProtection="0"/>
    <xf numFmtId="44" fontId="393" fillId="0" borderId="0" applyFont="0" applyFill="0" applyBorder="0" applyAlignment="0" applyProtection="0"/>
    <xf numFmtId="44" fontId="393" fillId="0" borderId="0" applyFont="0" applyFill="0" applyBorder="0" applyAlignment="0" applyProtection="0"/>
    <xf numFmtId="0" fontId="393" fillId="0" borderId="0"/>
    <xf numFmtId="0" fontId="393" fillId="0" borderId="0"/>
    <xf numFmtId="0" fontId="393" fillId="0" borderId="0"/>
    <xf numFmtId="0" fontId="1" fillId="0" borderId="0"/>
    <xf numFmtId="0" fontId="393" fillId="0" borderId="0"/>
    <xf numFmtId="0" fontId="393" fillId="0" borderId="0"/>
    <xf numFmtId="0" fontId="1" fillId="0" borderId="0"/>
    <xf numFmtId="4" fontId="397" fillId="5" borderId="7" applyNumberFormat="0" applyProtection="0">
      <alignment vertical="center"/>
    </xf>
    <xf numFmtId="4" fontId="398" fillId="5" borderId="7" applyNumberFormat="0" applyProtection="0">
      <alignment vertical="center"/>
    </xf>
    <xf numFmtId="4" fontId="397" fillId="5" borderId="7" applyNumberFormat="0" applyProtection="0">
      <alignment horizontal="left" vertical="center" indent="1"/>
    </xf>
    <xf numFmtId="4" fontId="397" fillId="5" borderId="7" applyNumberFormat="0" applyProtection="0">
      <alignment horizontal="left" vertical="center" indent="1"/>
    </xf>
    <xf numFmtId="0" fontId="399" fillId="0" borderId="7" applyNumberFormat="0" applyProtection="0">
      <alignment horizontal="left" vertical="center" indent="1"/>
    </xf>
    <xf numFmtId="4" fontId="397" fillId="6" borderId="7" applyNumberFormat="0" applyProtection="0">
      <alignment horizontal="right" vertical="center"/>
    </xf>
    <xf numFmtId="4" fontId="397" fillId="7" borderId="7" applyNumberFormat="0" applyProtection="0">
      <alignment horizontal="right" vertical="center"/>
    </xf>
    <xf numFmtId="4" fontId="397" fillId="8" borderId="7" applyNumberFormat="0" applyProtection="0">
      <alignment horizontal="right" vertical="center"/>
    </xf>
    <xf numFmtId="4" fontId="397" fillId="9" borderId="7" applyNumberFormat="0" applyProtection="0">
      <alignment horizontal="right" vertical="center"/>
    </xf>
    <xf numFmtId="4" fontId="397" fillId="10" borderId="7" applyNumberFormat="0" applyProtection="0">
      <alignment horizontal="right" vertical="center"/>
    </xf>
    <xf numFmtId="4" fontId="397" fillId="11" borderId="7" applyNumberFormat="0" applyProtection="0">
      <alignment horizontal="right" vertical="center"/>
    </xf>
    <xf numFmtId="4" fontId="397" fillId="12" borderId="7" applyNumberFormat="0" applyProtection="0">
      <alignment horizontal="right" vertical="center"/>
    </xf>
    <xf numFmtId="4" fontId="397" fillId="13" borderId="7" applyNumberFormat="0" applyProtection="0">
      <alignment horizontal="right" vertical="center"/>
    </xf>
    <xf numFmtId="4" fontId="397" fillId="14" borderId="7" applyNumberFormat="0" applyProtection="0">
      <alignment horizontal="right" vertical="center"/>
    </xf>
    <xf numFmtId="4" fontId="400" fillId="15" borderId="7" applyNumberFormat="0" applyProtection="0">
      <alignment horizontal="left" vertical="center" indent="1"/>
    </xf>
    <xf numFmtId="4" fontId="400" fillId="0" borderId="8" applyNumberFormat="0" applyProtection="0">
      <alignment horizontal="left" vertical="center" indent="1"/>
    </xf>
    <xf numFmtId="4" fontId="401" fillId="16" borderId="0" applyNumberFormat="0" applyProtection="0">
      <alignment horizontal="left" vertical="center" indent="1"/>
    </xf>
    <xf numFmtId="0" fontId="393" fillId="17" borderId="7" applyNumberFormat="0" applyProtection="0">
      <alignment horizontal="left" vertical="center" indent="1"/>
    </xf>
    <xf numFmtId="4" fontId="397" fillId="0" borderId="7" applyNumberFormat="0" applyProtection="0">
      <alignment horizontal="left" vertical="center" indent="1"/>
    </xf>
    <xf numFmtId="4" fontId="400" fillId="0" borderId="7" applyNumberFormat="0" applyProtection="0">
      <alignment horizontal="left" vertical="center" indent="1"/>
    </xf>
    <xf numFmtId="0" fontId="393" fillId="0" borderId="7" applyNumberFormat="0" applyProtection="0">
      <alignment horizontal="left" vertical="center" indent="1"/>
    </xf>
    <xf numFmtId="0" fontId="393" fillId="18" borderId="7" applyNumberFormat="0" applyProtection="0">
      <alignment horizontal="left" vertical="center" indent="1"/>
    </xf>
    <xf numFmtId="0" fontId="393" fillId="0" borderId="7" applyNumberFormat="0" applyProtection="0">
      <alignment horizontal="left" vertical="center" indent="1"/>
    </xf>
    <xf numFmtId="0" fontId="393" fillId="19" borderId="7" applyNumberFormat="0" applyProtection="0">
      <alignment horizontal="left" vertical="center" indent="1"/>
    </xf>
    <xf numFmtId="0" fontId="393" fillId="0" borderId="7" applyNumberFormat="0" applyProtection="0">
      <alignment horizontal="left" vertical="center" indent="1"/>
    </xf>
    <xf numFmtId="0" fontId="393" fillId="20" borderId="7" applyNumberFormat="0" applyProtection="0">
      <alignment horizontal="left" vertical="center" indent="1"/>
    </xf>
    <xf numFmtId="0" fontId="393" fillId="0" borderId="7" applyNumberFormat="0" applyProtection="0">
      <alignment horizontal="left" vertical="center" indent="1"/>
    </xf>
    <xf numFmtId="0" fontId="393" fillId="17" borderId="7" applyNumberFormat="0" applyProtection="0">
      <alignment horizontal="left" vertical="center" indent="1"/>
    </xf>
    <xf numFmtId="4" fontId="397" fillId="21" borderId="7" applyNumberFormat="0" applyProtection="0">
      <alignment vertical="center"/>
    </xf>
    <xf numFmtId="4" fontId="398" fillId="21" borderId="7" applyNumberFormat="0" applyProtection="0">
      <alignment vertical="center"/>
    </xf>
    <xf numFmtId="4" fontId="397" fillId="21" borderId="7" applyNumberFormat="0" applyProtection="0">
      <alignment horizontal="left" vertical="center" indent="1"/>
    </xf>
    <xf numFmtId="4" fontId="397" fillId="21" borderId="7" applyNumberFormat="0" applyProtection="0">
      <alignment horizontal="left" vertical="center" indent="1"/>
    </xf>
    <xf numFmtId="4" fontId="397" fillId="0" borderId="7" applyNumberFormat="0" applyProtection="0">
      <alignment horizontal="right" vertical="center"/>
    </xf>
    <xf numFmtId="4" fontId="398" fillId="22" borderId="7" applyNumberFormat="0" applyProtection="0">
      <alignment horizontal="right" vertical="center"/>
    </xf>
    <xf numFmtId="0" fontId="393" fillId="17" borderId="7" applyNumberFormat="0" applyProtection="0">
      <alignment horizontal="left" vertical="center" indent="1"/>
    </xf>
    <xf numFmtId="0" fontId="392" fillId="0" borderId="7" applyNumberFormat="0" applyProtection="0">
      <alignment horizontal="left" vertical="center" indent="1"/>
    </xf>
    <xf numFmtId="0" fontId="402" fillId="0" borderId="0"/>
    <xf numFmtId="4" fontId="403" fillId="22" borderId="7" applyNumberFormat="0" applyProtection="0">
      <alignment horizontal="right" vertical="center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</cellStyleXfs>
  <cellXfs count="394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/>
    </xf>
    <xf numFmtId="170" fontId="17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left" indent="1"/>
    </xf>
    <xf numFmtId="170" fontId="30" fillId="0" borderId="3" xfId="0" applyNumberFormat="1" applyFont="1" applyFill="1" applyBorder="1" applyAlignment="1">
      <alignment horizontal="right"/>
    </xf>
    <xf numFmtId="170" fontId="31" fillId="0" borderId="3" xfId="0" applyNumberFormat="1" applyFont="1" applyFill="1" applyBorder="1" applyAlignment="1">
      <alignment horizontal="right"/>
    </xf>
    <xf numFmtId="164" fontId="32" fillId="0" borderId="0" xfId="0" applyNumberFormat="1" applyFont="1" applyFill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70" fontId="34" fillId="0" borderId="3" xfId="0" applyNumberFormat="1" applyFont="1" applyFill="1" applyBorder="1" applyAlignment="1">
      <alignment horizontal="right"/>
    </xf>
    <xf numFmtId="164" fontId="35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center"/>
    </xf>
    <xf numFmtId="167" fontId="37" fillId="0" borderId="0" xfId="0" applyNumberFormat="1" applyFont="1" applyFill="1" applyAlignment="1">
      <alignment horizontal="right"/>
    </xf>
    <xf numFmtId="167" fontId="38" fillId="0" borderId="0" xfId="0" applyNumberFormat="1" applyFont="1" applyFill="1" applyAlignment="1">
      <alignment horizontal="right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46" fillId="0" borderId="0" xfId="0" applyNumberFormat="1" applyFont="1" applyFill="1" applyAlignment="1">
      <alignment horizontal="right"/>
    </xf>
    <xf numFmtId="0" fontId="47" fillId="0" borderId="0" xfId="0" applyNumberFormat="1" applyFont="1" applyFill="1" applyAlignment="1">
      <alignment horizontal="right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166" fontId="52" fillId="0" borderId="0" xfId="0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0" fontId="58" fillId="0" borderId="0" xfId="0" applyFont="1" applyFill="1" applyAlignment="1">
      <alignment horizontal="left" indent="1"/>
    </xf>
    <xf numFmtId="170" fontId="59" fillId="0" borderId="6" xfId="0" applyNumberFormat="1" applyFont="1" applyFill="1" applyBorder="1" applyAlignment="1">
      <alignment horizontal="right"/>
    </xf>
    <xf numFmtId="170" fontId="60" fillId="0" borderId="6" xfId="0" applyNumberFormat="1" applyFont="1" applyFill="1" applyBorder="1" applyAlignment="1">
      <alignment horizontal="right"/>
    </xf>
    <xf numFmtId="164" fontId="61" fillId="0" borderId="0" xfId="0" applyNumberFormat="1" applyFont="1" applyFill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70" fontId="63" fillId="0" borderId="6" xfId="0" applyNumberFormat="1" applyFont="1" applyFill="1" applyBorder="1" applyAlignment="1">
      <alignment horizontal="right"/>
    </xf>
    <xf numFmtId="164" fontId="64" fillId="0" borderId="0" xfId="0" applyNumberFormat="1" applyFont="1" applyFill="1" applyAlignment="1">
      <alignment horizontal="right"/>
    </xf>
    <xf numFmtId="0" fontId="65" fillId="0" borderId="0" xfId="0" applyFont="1" applyFill="1" applyAlignment="1">
      <alignment horizontal="center"/>
    </xf>
    <xf numFmtId="0" fontId="66" fillId="0" borderId="0" xfId="0" applyNumberFormat="1" applyFont="1" applyFill="1" applyAlignment="1">
      <alignment horizontal="right"/>
    </xf>
    <xf numFmtId="0" fontId="67" fillId="0" borderId="0" xfId="0" applyNumberFormat="1" applyFont="1" applyFill="1" applyAlignment="1">
      <alignment horizontal="right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37" fontId="72" fillId="0" borderId="3" xfId="0" applyNumberFormat="1" applyFont="1" applyFill="1" applyBorder="1" applyAlignment="1">
      <alignment horizontal="right"/>
    </xf>
    <xf numFmtId="37" fontId="73" fillId="0" borderId="3" xfId="0" applyNumberFormat="1" applyFont="1" applyFill="1" applyBorder="1" applyAlignment="1">
      <alignment horizontal="right"/>
    </xf>
    <xf numFmtId="164" fontId="74" fillId="0" borderId="0" xfId="0" applyNumberFormat="1" applyFont="1" applyFill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37" fontId="76" fillId="0" borderId="3" xfId="0" applyNumberFormat="1" applyFont="1" applyFill="1" applyBorder="1" applyAlignment="1">
      <alignment horizontal="right"/>
    </xf>
    <xf numFmtId="164" fontId="77" fillId="0" borderId="0" xfId="0" applyNumberFormat="1" applyFont="1" applyFill="1" applyAlignment="1">
      <alignment horizontal="right"/>
    </xf>
    <xf numFmtId="0" fontId="78" fillId="0" borderId="0" xfId="0" applyFont="1" applyFill="1" applyAlignment="1">
      <alignment horizontal="left" indent="1"/>
    </xf>
    <xf numFmtId="37" fontId="79" fillId="0" borderId="6" xfId="0" applyNumberFormat="1" applyFont="1" applyFill="1" applyBorder="1" applyAlignment="1">
      <alignment horizontal="right"/>
    </xf>
    <xf numFmtId="37" fontId="80" fillId="0" borderId="6" xfId="0" applyNumberFormat="1" applyFont="1" applyFill="1" applyBorder="1" applyAlignment="1">
      <alignment horizontal="right"/>
    </xf>
    <xf numFmtId="164" fontId="81" fillId="0" borderId="0" xfId="0" applyNumberFormat="1" applyFont="1" applyFill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37" fontId="83" fillId="0" borderId="6" xfId="0" applyNumberFormat="1" applyFont="1" applyFill="1" applyBorder="1" applyAlignment="1">
      <alignment horizontal="right"/>
    </xf>
    <xf numFmtId="164" fontId="84" fillId="0" borderId="0" xfId="0" applyNumberFormat="1" applyFont="1" applyFill="1" applyAlignment="1">
      <alignment horizontal="right"/>
    </xf>
    <xf numFmtId="171" fontId="85" fillId="0" borderId="5" xfId="0" applyNumberFormat="1" applyFont="1" applyFill="1" applyBorder="1" applyAlignment="1">
      <alignment horizontal="right"/>
    </xf>
    <xf numFmtId="171" fontId="86" fillId="0" borderId="5" xfId="0" applyNumberFormat="1" applyFont="1" applyFill="1" applyBorder="1" applyAlignment="1">
      <alignment horizontal="right"/>
    </xf>
    <xf numFmtId="164" fontId="87" fillId="0" borderId="0" xfId="0" applyNumberFormat="1" applyFont="1" applyFill="1" applyAlignment="1">
      <alignment horizontal="right"/>
    </xf>
    <xf numFmtId="166" fontId="88" fillId="0" borderId="5" xfId="0" applyNumberFormat="1" applyFont="1" applyFill="1" applyBorder="1" applyAlignment="1">
      <alignment horizontal="right"/>
    </xf>
    <xf numFmtId="166" fontId="89" fillId="0" borderId="5" xfId="0" applyNumberFormat="1" applyFont="1" applyFill="1" applyBorder="1" applyAlignment="1">
      <alignment horizontal="right"/>
    </xf>
    <xf numFmtId="166" fontId="90" fillId="0" borderId="0" xfId="0" applyNumberFormat="1" applyFont="1" applyFill="1" applyAlignment="1">
      <alignment horizontal="right"/>
    </xf>
    <xf numFmtId="0" fontId="91" fillId="0" borderId="0" xfId="0" applyFont="1" applyFill="1" applyAlignment="1">
      <alignment horizontal="center"/>
    </xf>
    <xf numFmtId="0" fontId="92" fillId="0" borderId="0" xfId="0" applyNumberFormat="1" applyFont="1" applyFill="1" applyAlignment="1">
      <alignment horizontal="right"/>
    </xf>
    <xf numFmtId="0" fontId="93" fillId="0" borderId="0" xfId="0" applyNumberFormat="1" applyFont="1" applyFill="1" applyAlignment="1">
      <alignment horizontal="right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Font="1" applyFill="1" applyAlignment="1">
      <alignment horizontal="center"/>
    </xf>
    <xf numFmtId="0" fontId="99" fillId="0" borderId="0" xfId="0" applyNumberFormat="1" applyFont="1" applyFill="1" applyAlignment="1">
      <alignment horizontal="right"/>
    </xf>
    <xf numFmtId="0" fontId="100" fillId="0" borderId="0" xfId="0" applyNumberFormat="1" applyFont="1" applyFill="1" applyAlignment="1">
      <alignment horizontal="right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Font="1" applyFill="1" applyAlignment="1">
      <alignment horizontal="left" indent="1"/>
    </xf>
    <xf numFmtId="170" fontId="106" fillId="0" borderId="6" xfId="0" applyNumberFormat="1" applyFont="1" applyFill="1" applyBorder="1" applyAlignment="1">
      <alignment horizontal="right"/>
    </xf>
    <xf numFmtId="170" fontId="107" fillId="0" borderId="6" xfId="0" applyNumberFormat="1" applyFont="1" applyFill="1" applyBorder="1" applyAlignment="1">
      <alignment horizontal="right"/>
    </xf>
    <xf numFmtId="165" fontId="108" fillId="0" borderId="0" xfId="0" applyNumberFormat="1" applyFont="1" applyFill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70" fontId="110" fillId="0" borderId="6" xfId="0" applyNumberFormat="1" applyFont="1" applyFill="1" applyBorder="1" applyAlignment="1">
      <alignment horizontal="right"/>
    </xf>
    <xf numFmtId="165" fontId="111" fillId="0" borderId="0" xfId="0" applyNumberFormat="1" applyFont="1" applyFill="1" applyAlignment="1">
      <alignment horizontal="right"/>
    </xf>
    <xf numFmtId="170" fontId="112" fillId="0" borderId="0" xfId="0" applyNumberFormat="1" applyFont="1" applyFill="1" applyAlignment="1">
      <alignment horizontal="right"/>
    </xf>
    <xf numFmtId="170" fontId="113" fillId="0" borderId="0" xfId="0" applyNumberFormat="1" applyFont="1" applyFill="1" applyAlignment="1">
      <alignment horizontal="right"/>
    </xf>
    <xf numFmtId="165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70" fontId="116" fillId="0" borderId="0" xfId="0" applyNumberFormat="1" applyFont="1" applyFill="1" applyAlignment="1">
      <alignment horizontal="right"/>
    </xf>
    <xf numFmtId="165" fontId="117" fillId="0" borderId="0" xfId="0" applyNumberFormat="1" applyFont="1" applyFill="1" applyAlignment="1">
      <alignment horizontal="right"/>
    </xf>
    <xf numFmtId="171" fontId="118" fillId="0" borderId="0" xfId="0" applyNumberFormat="1" applyFont="1" applyFill="1" applyAlignment="1">
      <alignment horizontal="right"/>
    </xf>
    <xf numFmtId="171" fontId="119" fillId="0" borderId="0" xfId="0" applyNumberFormat="1" applyFont="1" applyFill="1" applyAlignment="1">
      <alignment horizontal="right"/>
    </xf>
    <xf numFmtId="166" fontId="120" fillId="0" borderId="0" xfId="0" applyNumberFormat="1" applyFont="1" applyFill="1" applyAlignment="1">
      <alignment horizontal="right"/>
    </xf>
    <xf numFmtId="166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70" fontId="124" fillId="0" borderId="6" xfId="0" applyNumberFormat="1" applyFont="1" applyFill="1" applyBorder="1" applyAlignment="1">
      <alignment horizontal="right"/>
    </xf>
    <xf numFmtId="170" fontId="125" fillId="0" borderId="6" xfId="0" applyNumberFormat="1" applyFont="1" applyFill="1" applyBorder="1" applyAlignment="1">
      <alignment horizontal="right"/>
    </xf>
    <xf numFmtId="165" fontId="126" fillId="0" borderId="0" xfId="0" applyNumberFormat="1" applyFont="1" applyFill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70" fontId="128" fillId="0" borderId="6" xfId="0" applyNumberFormat="1" applyFont="1" applyFill="1" applyBorder="1" applyAlignment="1">
      <alignment horizontal="right"/>
    </xf>
    <xf numFmtId="165" fontId="129" fillId="0" borderId="0" xfId="0" applyNumberFormat="1" applyFont="1" applyFill="1" applyAlignment="1">
      <alignment horizontal="right"/>
    </xf>
    <xf numFmtId="170" fontId="130" fillId="0" borderId="0" xfId="0" applyNumberFormat="1" applyFont="1" applyFill="1" applyAlignment="1">
      <alignment horizontal="right"/>
    </xf>
    <xf numFmtId="170" fontId="131" fillId="0" borderId="0" xfId="0" applyNumberFormat="1" applyFont="1" applyFill="1" applyAlignment="1">
      <alignment horizontal="right"/>
    </xf>
    <xf numFmtId="165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70" fontId="134" fillId="0" borderId="0" xfId="0" applyNumberFormat="1" applyFont="1" applyFill="1" applyAlignment="1">
      <alignment horizontal="right"/>
    </xf>
    <xf numFmtId="165" fontId="135" fillId="0" borderId="0" xfId="0" applyNumberFormat="1" applyFont="1" applyFill="1" applyAlignment="1">
      <alignment horizontal="right"/>
    </xf>
    <xf numFmtId="37" fontId="136" fillId="0" borderId="0" xfId="0" applyNumberFormat="1" applyFont="1" applyFill="1" applyAlignment="1">
      <alignment horizontal="right"/>
    </xf>
    <xf numFmtId="37" fontId="137" fillId="0" borderId="0" xfId="0" applyNumberFormat="1" applyFont="1" applyFill="1" applyAlignment="1">
      <alignment horizontal="right"/>
    </xf>
    <xf numFmtId="164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37" fontId="140" fillId="0" borderId="0" xfId="0" applyNumberFormat="1" applyFont="1" applyFill="1" applyAlignment="1">
      <alignment horizontal="right"/>
    </xf>
    <xf numFmtId="164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37" fontId="143" fillId="0" borderId="0" xfId="0" applyNumberFormat="1" applyFont="1" applyFill="1" applyAlignment="1">
      <alignment horizontal="right"/>
    </xf>
    <xf numFmtId="164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37" fontId="146" fillId="0" borderId="0" xfId="0" applyNumberFormat="1" applyFont="1" applyFill="1" applyAlignment="1">
      <alignment horizontal="right"/>
    </xf>
    <xf numFmtId="164" fontId="147" fillId="0" borderId="0" xfId="0" applyNumberFormat="1" applyFont="1" applyFill="1" applyAlignment="1">
      <alignment horizontal="right"/>
    </xf>
    <xf numFmtId="0" fontId="148" fillId="0" borderId="0" xfId="0" applyFont="1" applyFill="1" applyAlignment="1">
      <alignment horizontal="left" indent="1"/>
    </xf>
    <xf numFmtId="170" fontId="149" fillId="0" borderId="6" xfId="0" applyNumberFormat="1" applyFont="1" applyFill="1" applyBorder="1" applyAlignment="1">
      <alignment horizontal="right"/>
    </xf>
    <xf numFmtId="170" fontId="150" fillId="0" borderId="6" xfId="0" applyNumberFormat="1" applyFont="1" applyFill="1" applyBorder="1" applyAlignment="1">
      <alignment horizontal="right"/>
    </xf>
    <xf numFmtId="165" fontId="151" fillId="0" borderId="0" xfId="0" applyNumberFormat="1" applyFont="1" applyFill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70" fontId="153" fillId="0" borderId="6" xfId="0" applyNumberFormat="1" applyFont="1" applyFill="1" applyBorder="1" applyAlignment="1">
      <alignment horizontal="right"/>
    </xf>
    <xf numFmtId="165" fontId="154" fillId="0" borderId="0" xfId="0" applyNumberFormat="1" applyFont="1" applyFill="1" applyAlignment="1">
      <alignment horizontal="right"/>
    </xf>
    <xf numFmtId="0" fontId="155" fillId="0" borderId="0" xfId="0" applyFont="1" applyFill="1" applyAlignment="1">
      <alignment horizontal="center"/>
    </xf>
    <xf numFmtId="0" fontId="156" fillId="0" borderId="0" xfId="0" applyNumberFormat="1" applyFont="1" applyFill="1" applyAlignment="1">
      <alignment horizontal="right"/>
    </xf>
    <xf numFmtId="0" fontId="157" fillId="0" borderId="0" xfId="0" applyNumberFormat="1" applyFont="1" applyFill="1" applyAlignment="1">
      <alignment horizontal="right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170" fontId="162" fillId="0" borderId="0" xfId="0" applyNumberFormat="1" applyFont="1" applyFill="1" applyAlignment="1">
      <alignment horizontal="right"/>
    </xf>
    <xf numFmtId="166" fontId="163" fillId="0" borderId="0" xfId="0" applyNumberFormat="1" applyFont="1" applyFill="1" applyAlignment="1">
      <alignment horizontal="right"/>
    </xf>
    <xf numFmtId="166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70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66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70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66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70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66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71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66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71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66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71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66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71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66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71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66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0" fontId="216" fillId="0" borderId="0" xfId="0" applyFont="1" applyFill="1" applyAlignment="1">
      <alignment horizontal="left" indent="1"/>
    </xf>
    <xf numFmtId="170" fontId="217" fillId="0" borderId="6" xfId="0" applyNumberFormat="1" applyFont="1" applyFill="1" applyBorder="1" applyAlignment="1">
      <alignment horizontal="right"/>
    </xf>
    <xf numFmtId="166" fontId="218" fillId="0" borderId="0" xfId="0" applyNumberFormat="1" applyFont="1" applyFill="1" applyAlignment="1">
      <alignment horizontal="right"/>
    </xf>
    <xf numFmtId="166" fontId="219" fillId="0" borderId="0" xfId="0" applyNumberFormat="1" applyFont="1" applyFill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0" fontId="7" fillId="0" borderId="0" xfId="0" applyFont="1" applyFill="1"/>
    <xf numFmtId="0" fontId="223" fillId="0" borderId="0" xfId="0" applyFont="1" applyFill="1"/>
    <xf numFmtId="0" fontId="367" fillId="0" borderId="0" xfId="0" applyFont="1" applyFill="1"/>
    <xf numFmtId="0" fontId="368" fillId="0" borderId="0" xfId="0" applyFont="1" applyFill="1" applyAlignment="1">
      <alignment horizontal="center"/>
    </xf>
    <xf numFmtId="0" fontId="369" fillId="0" borderId="4" xfId="0" applyFont="1" applyFill="1" applyBorder="1" applyAlignment="1">
      <alignment horizontal="center" vertical="center" wrapText="1"/>
    </xf>
    <xf numFmtId="0" fontId="370" fillId="0" borderId="0" xfId="0" applyFont="1" applyFill="1" applyAlignment="1">
      <alignment horizontal="center"/>
    </xf>
    <xf numFmtId="0" fontId="371" fillId="0" borderId="0" xfId="0" applyFont="1" applyFill="1" applyAlignment="1">
      <alignment horizontal="left"/>
    </xf>
    <xf numFmtId="167" fontId="372" fillId="0" borderId="0" xfId="0" applyNumberFormat="1" applyFont="1" applyFill="1" applyAlignment="1">
      <alignment horizontal="right"/>
    </xf>
    <xf numFmtId="167" fontId="373" fillId="0" borderId="0" xfId="0" applyNumberFormat="1" applyFont="1" applyFill="1" applyAlignment="1">
      <alignment horizontal="right"/>
    </xf>
    <xf numFmtId="167" fontId="374" fillId="0" borderId="0" xfId="0" applyNumberFormat="1" applyFont="1" applyFill="1" applyAlignment="1">
      <alignment horizontal="right"/>
    </xf>
    <xf numFmtId="170" fontId="375" fillId="0" borderId="0" xfId="0" applyNumberFormat="1" applyFont="1" applyFill="1" applyAlignment="1">
      <alignment horizontal="right"/>
    </xf>
    <xf numFmtId="167" fontId="376" fillId="0" borderId="0" xfId="0" applyNumberFormat="1" applyFont="1" applyFill="1" applyAlignment="1">
      <alignment horizontal="right"/>
    </xf>
    <xf numFmtId="0" fontId="377" fillId="0" borderId="0" xfId="0" applyFont="1" applyFill="1" applyAlignment="1">
      <alignment horizontal="left" indent="1"/>
    </xf>
    <xf numFmtId="167" fontId="378" fillId="0" borderId="0" xfId="0" applyNumberFormat="1" applyFont="1" applyFill="1" applyAlignment="1">
      <alignment horizontal="right"/>
    </xf>
    <xf numFmtId="37" fontId="379" fillId="0" borderId="0" xfId="0" applyNumberFormat="1" applyFont="1" applyFill="1" applyAlignment="1">
      <alignment horizontal="right"/>
    </xf>
    <xf numFmtId="168" fontId="380" fillId="0" borderId="0" xfId="0" applyNumberFormat="1" applyFont="1" applyFill="1" applyAlignment="1">
      <alignment horizontal="right"/>
    </xf>
    <xf numFmtId="168" fontId="381" fillId="0" borderId="0" xfId="0" applyNumberFormat="1" applyFont="1" applyFill="1" applyAlignment="1">
      <alignment horizontal="right"/>
    </xf>
    <xf numFmtId="167" fontId="382" fillId="0" borderId="0" xfId="0" applyNumberFormat="1" applyFont="1" applyFill="1" applyAlignment="1">
      <alignment horizontal="right"/>
    </xf>
    <xf numFmtId="37" fontId="383" fillId="0" borderId="2" xfId="0" applyNumberFormat="1" applyFont="1" applyFill="1" applyBorder="1" applyAlignment="1">
      <alignment horizontal="right"/>
    </xf>
    <xf numFmtId="168" fontId="384" fillId="0" borderId="2" xfId="0" applyNumberFormat="1" applyFont="1" applyFill="1" applyBorder="1" applyAlignment="1">
      <alignment horizontal="right"/>
    </xf>
    <xf numFmtId="170" fontId="385" fillId="0" borderId="2" xfId="0" applyNumberFormat="1" applyFont="1" applyFill="1" applyBorder="1" applyAlignment="1">
      <alignment horizontal="right"/>
    </xf>
    <xf numFmtId="168" fontId="386" fillId="0" borderId="2" xfId="0" applyNumberFormat="1" applyFont="1" applyFill="1" applyBorder="1" applyAlignment="1">
      <alignment horizontal="right"/>
    </xf>
    <xf numFmtId="167" fontId="387" fillId="0" borderId="0" xfId="0" applyNumberFormat="1" applyFont="1" applyFill="1" applyAlignment="1">
      <alignment horizontal="right"/>
    </xf>
    <xf numFmtId="172" fontId="388" fillId="0" borderId="0" xfId="0" applyNumberFormat="1" applyFont="1" applyFill="1" applyAlignment="1">
      <alignment horizontal="right"/>
    </xf>
    <xf numFmtId="172" fontId="389" fillId="0" borderId="0" xfId="0" applyNumberFormat="1" applyFont="1" applyFill="1" applyAlignment="1">
      <alignment horizontal="right"/>
    </xf>
    <xf numFmtId="172" fontId="390" fillId="0" borderId="0" xfId="0" applyNumberFormat="1" applyFont="1" applyFill="1" applyAlignment="1">
      <alignment horizontal="right"/>
    </xf>
    <xf numFmtId="172" fontId="391" fillId="0" borderId="0" xfId="0" applyNumberFormat="1" applyFont="1" applyFill="1" applyAlignment="1">
      <alignment horizontal="right"/>
    </xf>
    <xf numFmtId="0" fontId="335" fillId="0" borderId="0" xfId="0" applyFont="1" applyFill="1"/>
    <xf numFmtId="0" fontId="336" fillId="0" borderId="0" xfId="0" applyFont="1" applyFill="1" applyAlignment="1">
      <alignment horizontal="center"/>
    </xf>
    <xf numFmtId="0" fontId="337" fillId="0" borderId="4" xfId="0" applyFont="1" applyFill="1" applyBorder="1" applyAlignment="1">
      <alignment horizontal="center" vertical="center" wrapText="1"/>
    </xf>
    <xf numFmtId="0" fontId="338" fillId="0" borderId="0" xfId="0" applyFont="1" applyFill="1" applyAlignment="1">
      <alignment horizontal="center"/>
    </xf>
    <xf numFmtId="0" fontId="339" fillId="0" borderId="0" xfId="0" applyFont="1" applyFill="1" applyAlignment="1">
      <alignment horizontal="left"/>
    </xf>
    <xf numFmtId="167" fontId="340" fillId="0" borderId="0" xfId="0" applyNumberFormat="1" applyFont="1" applyFill="1" applyAlignment="1">
      <alignment horizontal="right"/>
    </xf>
    <xf numFmtId="167" fontId="341" fillId="0" borderId="0" xfId="0" applyNumberFormat="1" applyFont="1" applyFill="1" applyAlignment="1">
      <alignment horizontal="right"/>
    </xf>
    <xf numFmtId="167" fontId="342" fillId="0" borderId="0" xfId="0" applyNumberFormat="1" applyFont="1" applyFill="1" applyAlignment="1">
      <alignment horizontal="right"/>
    </xf>
    <xf numFmtId="170" fontId="343" fillId="0" borderId="0" xfId="0" applyNumberFormat="1" applyFont="1" applyFill="1" applyAlignment="1">
      <alignment horizontal="right"/>
    </xf>
    <xf numFmtId="167" fontId="344" fillId="0" borderId="0" xfId="0" applyNumberFormat="1" applyFont="1" applyFill="1" applyAlignment="1">
      <alignment horizontal="right"/>
    </xf>
    <xf numFmtId="0" fontId="345" fillId="0" borderId="0" xfId="0" applyFont="1" applyFill="1" applyAlignment="1">
      <alignment horizontal="left" indent="1"/>
    </xf>
    <xf numFmtId="167" fontId="346" fillId="0" borderId="0" xfId="0" applyNumberFormat="1" applyFont="1" applyFill="1" applyAlignment="1">
      <alignment horizontal="right"/>
    </xf>
    <xf numFmtId="167" fontId="347" fillId="0" borderId="0" xfId="0" applyNumberFormat="1" applyFont="1" applyFill="1" applyAlignment="1">
      <alignment horizontal="right"/>
    </xf>
    <xf numFmtId="167" fontId="348" fillId="0" borderId="0" xfId="0" applyNumberFormat="1" applyFont="1" applyFill="1" applyAlignment="1">
      <alignment horizontal="right"/>
    </xf>
    <xf numFmtId="167" fontId="349" fillId="0" borderId="0" xfId="0" applyNumberFormat="1" applyFont="1" applyFill="1" applyAlignment="1">
      <alignment horizontal="right"/>
    </xf>
    <xf numFmtId="0" fontId="350" fillId="0" borderId="0" xfId="0" applyFont="1" applyFill="1" applyAlignment="1">
      <alignment horizontal="left" indent="2"/>
    </xf>
    <xf numFmtId="0" fontId="351" fillId="0" borderId="0" xfId="0" applyNumberFormat="1" applyFont="1" applyFill="1" applyAlignment="1">
      <alignment horizontal="center"/>
    </xf>
    <xf numFmtId="37" fontId="352" fillId="0" borderId="0" xfId="0" applyNumberFormat="1" applyFont="1" applyFill="1" applyAlignment="1">
      <alignment horizontal="right"/>
    </xf>
    <xf numFmtId="168" fontId="353" fillId="0" borderId="0" xfId="0" applyNumberFormat="1" applyFont="1" applyFill="1" applyAlignment="1">
      <alignment horizontal="right"/>
    </xf>
    <xf numFmtId="168" fontId="354" fillId="0" borderId="0" xfId="0" applyNumberFormat="1" applyFont="1" applyFill="1" applyAlignment="1">
      <alignment horizontal="right"/>
    </xf>
    <xf numFmtId="0" fontId="355" fillId="0" borderId="0" xfId="0" applyFont="1" applyFill="1" applyAlignment="1">
      <alignment horizontal="left" indent="1"/>
    </xf>
    <xf numFmtId="167" fontId="356" fillId="0" borderId="0" xfId="0" applyNumberFormat="1" applyFont="1" applyFill="1" applyAlignment="1">
      <alignment horizontal="right"/>
    </xf>
    <xf numFmtId="37" fontId="357" fillId="0" borderId="2" xfId="0" applyNumberFormat="1" applyFont="1" applyFill="1" applyBorder="1" applyAlignment="1">
      <alignment horizontal="right"/>
    </xf>
    <xf numFmtId="168" fontId="358" fillId="0" borderId="2" xfId="0" applyNumberFormat="1" applyFont="1" applyFill="1" applyBorder="1" applyAlignment="1">
      <alignment horizontal="right"/>
    </xf>
    <xf numFmtId="170" fontId="359" fillId="0" borderId="2" xfId="0" applyNumberFormat="1" applyFont="1" applyFill="1" applyBorder="1" applyAlignment="1">
      <alignment horizontal="right"/>
    </xf>
    <xf numFmtId="168" fontId="360" fillId="0" borderId="2" xfId="0" applyNumberFormat="1" applyFont="1" applyFill="1" applyBorder="1" applyAlignment="1">
      <alignment horizontal="right"/>
    </xf>
    <xf numFmtId="0" fontId="361" fillId="0" borderId="0" xfId="0" applyFont="1" applyFill="1" applyAlignment="1">
      <alignment horizontal="left"/>
    </xf>
    <xf numFmtId="167" fontId="362" fillId="0" borderId="0" xfId="0" applyNumberFormat="1" applyFont="1" applyFill="1" applyAlignment="1">
      <alignment horizontal="right"/>
    </xf>
    <xf numFmtId="37" fontId="363" fillId="0" borderId="6" xfId="0" applyNumberFormat="1" applyFont="1" applyFill="1" applyBorder="1" applyAlignment="1">
      <alignment horizontal="right"/>
    </xf>
    <xf numFmtId="168" fontId="364" fillId="0" borderId="6" xfId="0" applyNumberFormat="1" applyFont="1" applyFill="1" applyBorder="1" applyAlignment="1">
      <alignment horizontal="right"/>
    </xf>
    <xf numFmtId="170" fontId="365" fillId="0" borderId="6" xfId="0" applyNumberFormat="1" applyFont="1" applyFill="1" applyBorder="1" applyAlignment="1">
      <alignment horizontal="right"/>
    </xf>
    <xf numFmtId="168" fontId="366" fillId="0" borderId="6" xfId="0" applyNumberFormat="1" applyFont="1" applyFill="1" applyBorder="1" applyAlignment="1">
      <alignment horizontal="right"/>
    </xf>
    <xf numFmtId="0" fontId="266" fillId="0" borderId="0" xfId="0" applyFont="1" applyFill="1"/>
    <xf numFmtId="0" fontId="267" fillId="0" borderId="0" xfId="0" applyFont="1" applyFill="1" applyAlignment="1">
      <alignment horizontal="center"/>
    </xf>
    <xf numFmtId="0" fontId="268" fillId="0" borderId="4" xfId="0" applyFont="1" applyFill="1" applyBorder="1" applyAlignment="1">
      <alignment horizontal="center" vertical="center" wrapText="1"/>
    </xf>
    <xf numFmtId="0" fontId="269" fillId="0" borderId="0" xfId="0" applyFont="1" applyFill="1" applyAlignment="1">
      <alignment horizontal="center"/>
    </xf>
    <xf numFmtId="0" fontId="270" fillId="0" borderId="0" xfId="0" applyFont="1" applyFill="1" applyAlignment="1">
      <alignment horizontal="left"/>
    </xf>
    <xf numFmtId="0" fontId="271" fillId="0" borderId="0" xfId="0" applyNumberFormat="1" applyFont="1" applyFill="1" applyAlignment="1">
      <alignment horizontal="right"/>
    </xf>
    <xf numFmtId="167" fontId="272" fillId="0" borderId="0" xfId="0" applyNumberFormat="1" applyFont="1" applyFill="1" applyAlignment="1">
      <alignment horizontal="right"/>
    </xf>
    <xf numFmtId="167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0" fontId="279" fillId="0" borderId="0" xfId="0" applyFont="1" applyFill="1" applyAlignment="1">
      <alignment horizontal="left" indent="1"/>
    </xf>
    <xf numFmtId="167" fontId="280" fillId="0" borderId="0" xfId="0" applyNumberFormat="1" applyFont="1" applyFill="1" applyAlignment="1">
      <alignment horizontal="right"/>
    </xf>
    <xf numFmtId="167" fontId="281" fillId="0" borderId="0" xfId="0" applyNumberFormat="1" applyFont="1" applyFill="1" applyAlignment="1">
      <alignment horizontal="right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73" fontId="290" fillId="0" borderId="0" xfId="0" applyNumberFormat="1" applyFont="1" applyFill="1" applyAlignment="1">
      <alignment horizontal="right"/>
    </xf>
    <xf numFmtId="168" fontId="291" fillId="0" borderId="0" xfId="0" applyNumberFormat="1" applyFont="1" applyFill="1" applyAlignment="1">
      <alignment horizontal="right"/>
    </xf>
    <xf numFmtId="37" fontId="292" fillId="0" borderId="0" xfId="0" applyNumberFormat="1" applyFont="1" applyFill="1" applyAlignment="1">
      <alignment horizontal="right"/>
    </xf>
    <xf numFmtId="37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167" fontId="295" fillId="0" borderId="0" xfId="0" applyNumberFormat="1" applyFont="1" applyFill="1" applyAlignment="1">
      <alignment horizontal="right"/>
    </xf>
    <xf numFmtId="16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167" fontId="302" fillId="0" borderId="2" xfId="0" applyNumberFormat="1" applyFont="1" applyFill="1" applyBorder="1" applyAlignment="1">
      <alignment horizontal="right"/>
    </xf>
    <xf numFmtId="167" fontId="303" fillId="0" borderId="0" xfId="0" applyNumberFormat="1" applyFont="1" applyFill="1" applyAlignment="1">
      <alignment horizontal="right"/>
    </xf>
    <xf numFmtId="167" fontId="304" fillId="0" borderId="0" xfId="0" applyNumberFormat="1" applyFont="1" applyFill="1" applyAlignment="1">
      <alignment horizontal="right"/>
    </xf>
    <xf numFmtId="167" fontId="305" fillId="0" borderId="0" xfId="0" applyNumberFormat="1" applyFont="1" applyFill="1" applyAlignment="1">
      <alignment horizontal="right"/>
    </xf>
    <xf numFmtId="167" fontId="306" fillId="0" borderId="0" xfId="0" applyNumberFormat="1" applyFont="1" applyFill="1" applyAlignment="1">
      <alignment horizontal="right"/>
    </xf>
    <xf numFmtId="167" fontId="307" fillId="0" borderId="0" xfId="0" applyNumberFormat="1" applyFont="1" applyFill="1" applyAlignment="1">
      <alignment horizontal="right"/>
    </xf>
    <xf numFmtId="37" fontId="308" fillId="0" borderId="0" xfId="0" applyNumberFormat="1" applyFont="1" applyFill="1" applyAlignment="1">
      <alignment horizontal="right"/>
    </xf>
    <xf numFmtId="167" fontId="309" fillId="0" borderId="0" xfId="0" applyNumberFormat="1" applyFont="1" applyFill="1" applyAlignment="1">
      <alignment horizontal="right"/>
    </xf>
    <xf numFmtId="167" fontId="310" fillId="0" borderId="2" xfId="0" applyNumberFormat="1" applyFont="1" applyFill="1" applyBorder="1" applyAlignment="1">
      <alignment horizontal="right"/>
    </xf>
    <xf numFmtId="167" fontId="311" fillId="0" borderId="0" xfId="0" applyNumberFormat="1" applyFont="1" applyFill="1" applyAlignment="1">
      <alignment horizontal="right"/>
    </xf>
    <xf numFmtId="167" fontId="312" fillId="0" borderId="0" xfId="0" applyNumberFormat="1" applyFont="1" applyFill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7" fontId="314" fillId="0" borderId="0" xfId="0" applyNumberFormat="1" applyFont="1" applyFill="1" applyAlignment="1">
      <alignment horizontal="right"/>
    </xf>
    <xf numFmtId="167" fontId="315" fillId="0" borderId="0" xfId="0" applyNumberFormat="1" applyFont="1" applyFill="1" applyAlignment="1">
      <alignment horizontal="right"/>
    </xf>
    <xf numFmtId="167" fontId="316" fillId="0" borderId="0" xfId="0" applyNumberFormat="1" applyFont="1" applyFill="1" applyAlignment="1">
      <alignment horizontal="right"/>
    </xf>
    <xf numFmtId="167" fontId="317" fillId="0" borderId="0" xfId="0" applyNumberFormat="1" applyFont="1" applyFill="1" applyAlignment="1">
      <alignment horizontal="right"/>
    </xf>
    <xf numFmtId="167" fontId="318" fillId="0" borderId="2" xfId="0" applyNumberFormat="1" applyFont="1" applyFill="1" applyBorder="1" applyAlignment="1">
      <alignment horizontal="right"/>
    </xf>
    <xf numFmtId="37" fontId="319" fillId="0" borderId="0" xfId="0" applyNumberFormat="1" applyFont="1" applyFill="1" applyAlignment="1">
      <alignment horizontal="right"/>
    </xf>
    <xf numFmtId="37" fontId="320" fillId="0" borderId="2" xfId="0" applyNumberFormat="1" applyFont="1" applyFill="1" applyBorder="1" applyAlignment="1">
      <alignment horizontal="right"/>
    </xf>
    <xf numFmtId="37" fontId="321" fillId="0" borderId="2" xfId="0" applyNumberFormat="1" applyFont="1" applyFill="1" applyBorder="1" applyAlignment="1">
      <alignment horizontal="right"/>
    </xf>
    <xf numFmtId="168" fontId="322" fillId="0" borderId="2" xfId="0" applyNumberFormat="1" applyFont="1" applyFill="1" applyBorder="1" applyAlignment="1">
      <alignment horizontal="right"/>
    </xf>
    <xf numFmtId="168" fontId="323" fillId="0" borderId="2" xfId="0" applyNumberFormat="1" applyFont="1" applyFill="1" applyBorder="1" applyAlignment="1">
      <alignment horizontal="right"/>
    </xf>
    <xf numFmtId="37" fontId="324" fillId="0" borderId="2" xfId="0" applyNumberFormat="1" applyFont="1" applyFill="1" applyBorder="1" applyAlignment="1">
      <alignment horizontal="right"/>
    </xf>
    <xf numFmtId="37" fontId="325" fillId="0" borderId="2" xfId="0" applyNumberFormat="1" applyFont="1" applyFill="1" applyBorder="1" applyAlignment="1">
      <alignment horizontal="right"/>
    </xf>
    <xf numFmtId="37" fontId="326" fillId="0" borderId="2" xfId="0" applyNumberFormat="1" applyFont="1" applyFill="1" applyBorder="1" applyAlignment="1">
      <alignment horizontal="right"/>
    </xf>
    <xf numFmtId="167" fontId="327" fillId="0" borderId="0" xfId="0" applyNumberFormat="1" applyFont="1" applyFill="1" applyAlignment="1">
      <alignment horizontal="right"/>
    </xf>
    <xf numFmtId="169" fontId="328" fillId="0" borderId="0" xfId="0" applyNumberFormat="1" applyFont="1" applyFill="1" applyAlignment="1">
      <alignment horizontal="right"/>
    </xf>
    <xf numFmtId="169" fontId="329" fillId="0" borderId="0" xfId="0" applyNumberFormat="1" applyFont="1" applyFill="1" applyAlignment="1">
      <alignment horizontal="right"/>
    </xf>
    <xf numFmtId="169" fontId="330" fillId="0" borderId="0" xfId="0" applyNumberFormat="1" applyFont="1" applyFill="1" applyAlignment="1">
      <alignment horizontal="right"/>
    </xf>
    <xf numFmtId="169" fontId="331" fillId="0" borderId="0" xfId="0" applyNumberFormat="1" applyFont="1" applyFill="1" applyAlignment="1">
      <alignment horizontal="right"/>
    </xf>
    <xf numFmtId="169" fontId="332" fillId="0" borderId="0" xfId="0" applyNumberFormat="1" applyFont="1" applyFill="1" applyAlignment="1">
      <alignment horizontal="right"/>
    </xf>
    <xf numFmtId="169" fontId="333" fillId="0" borderId="0" xfId="0" applyNumberFormat="1" applyFont="1" applyFill="1" applyAlignment="1">
      <alignment horizontal="right"/>
    </xf>
    <xf numFmtId="169" fontId="334" fillId="0" borderId="0" xfId="0" applyNumberFormat="1" applyFont="1" applyFill="1" applyAlignment="1">
      <alignment horizontal="right"/>
    </xf>
    <xf numFmtId="0" fontId="224" fillId="0" borderId="0" xfId="0" applyFont="1" applyFill="1"/>
    <xf numFmtId="0" fontId="225" fillId="0" borderId="0" xfId="0" applyFont="1" applyFill="1" applyAlignment="1">
      <alignment horizontal="center"/>
    </xf>
    <xf numFmtId="0" fontId="226" fillId="0" borderId="4" xfId="0" applyFont="1" applyFill="1" applyBorder="1" applyAlignment="1">
      <alignment horizontal="center" vertical="center" wrapText="1"/>
    </xf>
    <xf numFmtId="0" fontId="227" fillId="0" borderId="0" xfId="0" applyFont="1" applyFill="1" applyAlignment="1">
      <alignment horizontal="center"/>
    </xf>
    <xf numFmtId="0" fontId="228" fillId="0" borderId="0" xfId="0" applyFont="1" applyFill="1" applyAlignment="1">
      <alignment horizontal="left"/>
    </xf>
    <xf numFmtId="167" fontId="229" fillId="0" borderId="0" xfId="0" applyNumberFormat="1" applyFont="1" applyFill="1" applyAlignment="1">
      <alignment horizontal="right"/>
    </xf>
    <xf numFmtId="167" fontId="230" fillId="0" borderId="0" xfId="0" applyNumberFormat="1" applyFont="1" applyFill="1" applyAlignment="1">
      <alignment horizontal="righ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37" fontId="234" fillId="0" borderId="0" xfId="0" applyNumberFormat="1" applyFont="1" applyFill="1" applyAlignment="1">
      <alignment horizontal="right"/>
    </xf>
    <xf numFmtId="0" fontId="235" fillId="0" borderId="0" xfId="0" applyFont="1" applyFill="1" applyAlignment="1">
      <alignment horizontal="left" indent="1"/>
    </xf>
    <xf numFmtId="167" fontId="236" fillId="0" borderId="0" xfId="0" applyNumberFormat="1" applyFont="1" applyFill="1" applyAlignment="1">
      <alignment horizontal="right"/>
    </xf>
    <xf numFmtId="167" fontId="237" fillId="0" borderId="0" xfId="0" applyNumberFormat="1" applyFont="1" applyFill="1" applyAlignment="1">
      <alignment horizontal="right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0" fontId="241" fillId="0" borderId="0" xfId="0" applyFont="1" applyFill="1" applyAlignment="1">
      <alignment horizontal="left" indent="2"/>
    </xf>
    <xf numFmtId="167" fontId="242" fillId="0" borderId="0" xfId="0" applyNumberFormat="1" applyFont="1" applyFill="1" applyAlignment="1">
      <alignment horizontal="center"/>
    </xf>
    <xf numFmtId="37" fontId="243" fillId="0" borderId="0" xfId="0" applyNumberFormat="1" applyFont="1" applyFill="1" applyAlignment="1">
      <alignment horizontal="right"/>
    </xf>
    <xf numFmtId="37" fontId="244" fillId="0" borderId="0" xfId="0" applyNumberFormat="1" applyFont="1" applyFill="1" applyAlignment="1">
      <alignment horizontal="right"/>
    </xf>
    <xf numFmtId="168" fontId="245" fillId="0" borderId="0" xfId="0" applyNumberFormat="1" applyFont="1" applyFill="1" applyAlignment="1">
      <alignment horizontal="right"/>
    </xf>
    <xf numFmtId="168" fontId="246" fillId="0" borderId="0" xfId="0" applyNumberFormat="1" applyFont="1" applyFill="1" applyAlignment="1">
      <alignment horizontal="right"/>
    </xf>
    <xf numFmtId="0" fontId="247" fillId="0" borderId="0" xfId="0" applyFont="1" applyFill="1" applyAlignment="1">
      <alignment horizontal="left" indent="2"/>
    </xf>
    <xf numFmtId="167" fontId="248" fillId="0" borderId="0" xfId="0" applyNumberFormat="1" applyFont="1" applyFill="1" applyAlignment="1">
      <alignment horizontal="right"/>
    </xf>
    <xf numFmtId="37" fontId="249" fillId="0" borderId="2" xfId="0" applyNumberFormat="1" applyFont="1" applyFill="1" applyBorder="1" applyAlignment="1">
      <alignment horizontal="right"/>
    </xf>
    <xf numFmtId="37" fontId="250" fillId="0" borderId="2" xfId="0" applyNumberFormat="1" applyFont="1" applyFill="1" applyBorder="1" applyAlignment="1">
      <alignment horizontal="right"/>
    </xf>
    <xf numFmtId="168" fontId="251" fillId="0" borderId="2" xfId="0" applyNumberFormat="1" applyFont="1" applyFill="1" applyBorder="1" applyAlignment="1">
      <alignment horizontal="right"/>
    </xf>
    <xf numFmtId="168" fontId="252" fillId="0" borderId="2" xfId="0" applyNumberFormat="1" applyFont="1" applyFill="1" applyBorder="1" applyAlignment="1">
      <alignment horizontal="right"/>
    </xf>
    <xf numFmtId="37" fontId="253" fillId="0" borderId="2" xfId="0" applyNumberFormat="1" applyFont="1" applyFill="1" applyBorder="1" applyAlignment="1">
      <alignment horizontal="right"/>
    </xf>
    <xf numFmtId="0" fontId="254" fillId="0" borderId="0" xfId="0" applyFont="1" applyFill="1" applyAlignment="1">
      <alignment horizontal="left" indent="1"/>
    </xf>
    <xf numFmtId="167" fontId="255" fillId="0" borderId="0" xfId="0" applyNumberFormat="1" applyFont="1" applyFill="1" applyAlignment="1">
      <alignment horizontal="right"/>
    </xf>
    <xf numFmtId="37" fontId="256" fillId="0" borderId="6" xfId="0" applyNumberFormat="1" applyFont="1" applyFill="1" applyBorder="1" applyAlignment="1">
      <alignment horizontal="right"/>
    </xf>
    <xf numFmtId="37" fontId="257" fillId="0" borderId="6" xfId="0" applyNumberFormat="1" applyFont="1" applyFill="1" applyBorder="1" applyAlignment="1">
      <alignment horizontal="right"/>
    </xf>
    <xf numFmtId="168" fontId="258" fillId="0" borderId="6" xfId="0" applyNumberFormat="1" applyFont="1" applyFill="1" applyBorder="1" applyAlignment="1">
      <alignment horizontal="right"/>
    </xf>
    <xf numFmtId="168" fontId="259" fillId="0" borderId="6" xfId="0" applyNumberFormat="1" applyFont="1" applyFill="1" applyBorder="1" applyAlignment="1">
      <alignment horizontal="right"/>
    </xf>
    <xf numFmtId="37" fontId="260" fillId="0" borderId="6" xfId="0" applyNumberFormat="1" applyFont="1" applyFill="1" applyBorder="1" applyAlignment="1">
      <alignment horizontal="right"/>
    </xf>
    <xf numFmtId="0" fontId="261" fillId="0" borderId="0" xfId="0" applyFont="1" applyFill="1" applyAlignment="1">
      <alignment horizontal="left"/>
    </xf>
    <xf numFmtId="0" fontId="262" fillId="0" borderId="0" xfId="0" applyFont="1" applyFill="1" applyAlignment="1">
      <alignment horizontal="left" indent="1"/>
    </xf>
    <xf numFmtId="0" fontId="263" fillId="0" borderId="0" xfId="0" applyFont="1" applyFill="1" applyAlignment="1">
      <alignment horizontal="left" indent="2"/>
    </xf>
    <xf numFmtId="0" fontId="264" fillId="0" borderId="0" xfId="0" applyFont="1" applyFill="1" applyAlignment="1">
      <alignment horizontal="left" indent="2"/>
    </xf>
    <xf numFmtId="0" fontId="265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404" fillId="0" borderId="0" xfId="0" applyFont="1" applyFill="1"/>
  </cellXfs>
  <cellStyles count="145">
    <cellStyle name="_CC Oil" xfId="4"/>
    <cellStyle name="_CC Oil_A2" xfId="5"/>
    <cellStyle name="_CC Oil_DEC" xfId="6"/>
    <cellStyle name="_DSO Oil" xfId="7"/>
    <cellStyle name="_DSO Oil_A2" xfId="8"/>
    <cellStyle name="_DSO Oil_DEC" xfId="9"/>
    <cellStyle name="_FLCC Oil" xfId="10"/>
    <cellStyle name="_FLCC Oil_A2" xfId="11"/>
    <cellStyle name="_FLCC Oil_DEC" xfId="12"/>
    <cellStyle name="_FLPEGT Oil" xfId="13"/>
    <cellStyle name="_FLPEGT Oil_A2" xfId="14"/>
    <cellStyle name="_FLPEGT Oil_DEC" xfId="15"/>
    <cellStyle name="_FMCT Oil" xfId="16"/>
    <cellStyle name="_FMCT Oil_A2" xfId="17"/>
    <cellStyle name="_FMCT Oil_DEC" xfId="18"/>
    <cellStyle name="_GTDW_DataTemplate" xfId="19"/>
    <cellStyle name="_GTDW_DataTemplate_A2" xfId="20"/>
    <cellStyle name="_GTDW_DataTemplate_DEC" xfId="21"/>
    <cellStyle name="_Gulfstream Gas" xfId="22"/>
    <cellStyle name="_Gulfstream Gas_A2" xfId="23"/>
    <cellStyle name="_Gulfstream Gas_DEC" xfId="24"/>
    <cellStyle name="_MR .7 Oil" xfId="25"/>
    <cellStyle name="_MR .7 Oil_A2" xfId="26"/>
    <cellStyle name="_MR .7 Oil_DEC" xfId="27"/>
    <cellStyle name="_MR 1 Oil" xfId="28"/>
    <cellStyle name="_MR 1 Oil_A2" xfId="29"/>
    <cellStyle name="_MR 1 Oil_DEC" xfId="30"/>
    <cellStyle name="_MRCT Oil" xfId="31"/>
    <cellStyle name="_MRCT Oil_A2" xfId="32"/>
    <cellStyle name="_MRCT Oil_DEC" xfId="33"/>
    <cellStyle name="_MT Gulfstream Gas" xfId="34"/>
    <cellStyle name="_MT Gulfstream Gas_A2" xfId="35"/>
    <cellStyle name="_MT Gulfstream Gas_DEC" xfId="36"/>
    <cellStyle name="_MT Oil" xfId="37"/>
    <cellStyle name="_MT Oil_A2" xfId="38"/>
    <cellStyle name="_MT Oil_DEC" xfId="39"/>
    <cellStyle name="_OLCT Oil" xfId="40"/>
    <cellStyle name="_OLCT Oil_A2" xfId="41"/>
    <cellStyle name="_OLCT Oil_DEC" xfId="42"/>
    <cellStyle name="_PE Oil" xfId="43"/>
    <cellStyle name="_PE Oil_A2" xfId="44"/>
    <cellStyle name="_PE Oil_DEC" xfId="45"/>
    <cellStyle name="_PN Oil" xfId="46"/>
    <cellStyle name="_PN Oil_A2" xfId="47"/>
    <cellStyle name="_PN Oil_DEC" xfId="48"/>
    <cellStyle name="_Rid_1__S37" xfId="49"/>
    <cellStyle name="_Rid_1__S37 2" xfId="50"/>
    <cellStyle name="_Rid_1__S39" xfId="51"/>
    <cellStyle name="_Rid_1__S39 2" xfId="52"/>
    <cellStyle name="_Rid_1__S58" xfId="53"/>
    <cellStyle name="_Rid_1__S58 2" xfId="54"/>
    <cellStyle name="_Rid_1__S60" xfId="55"/>
    <cellStyle name="_Rid_1__S60 2" xfId="56"/>
    <cellStyle name="_Rid_1__S62" xfId="57"/>
    <cellStyle name="_Rid_1__S62 2" xfId="58"/>
    <cellStyle name="_Rid_1__S64" xfId="59"/>
    <cellStyle name="_Rid_1__S64 2" xfId="60"/>
    <cellStyle name="_Rid_1__S79" xfId="61"/>
    <cellStyle name="_Rid_1__S79 2" xfId="62"/>
    <cellStyle name="_Rid_1__S81" xfId="63"/>
    <cellStyle name="_Rid_1__S81 2" xfId="64"/>
    <cellStyle name="_Rid_1__S83" xfId="65"/>
    <cellStyle name="_Rid_1__S83 2" xfId="66"/>
    <cellStyle name="_Rid_1_S202_S154_S153" xfId="67"/>
    <cellStyle name="_Rid_1_S202_S171_S170" xfId="68"/>
    <cellStyle name="_Rid_1_S202_S175_S174" xfId="69"/>
    <cellStyle name="_Rid_1_S202_S188_S187" xfId="70"/>
    <cellStyle name="_Rid_1_S202_S190_S189" xfId="71"/>
    <cellStyle name="_RV Oil" xfId="72"/>
    <cellStyle name="_RV Oil_A2" xfId="73"/>
    <cellStyle name="_RV Oil_DEC" xfId="74"/>
    <cellStyle name="_SHCT Oil" xfId="75"/>
    <cellStyle name="_SHCT Oil_A2" xfId="76"/>
    <cellStyle name="_SHCT Oil_DEC" xfId="77"/>
    <cellStyle name="_SN Oil" xfId="78"/>
    <cellStyle name="_SN Oil_A2" xfId="79"/>
    <cellStyle name="_SN Oil_DEC" xfId="80"/>
    <cellStyle name="_TP Oil" xfId="81"/>
    <cellStyle name="_TP Oil_A2" xfId="82"/>
    <cellStyle name="_TP Oil_DEC" xfId="83"/>
    <cellStyle name="Comma 2" xfId="84"/>
    <cellStyle name="Comma 3" xfId="85"/>
    <cellStyle name="Comma 4" xfId="86"/>
    <cellStyle name="Comma 5" xfId="87"/>
    <cellStyle name="Comma 6" xfId="88"/>
    <cellStyle name="Comma 7" xfId="89"/>
    <cellStyle name="Comma 8" xfId="3"/>
    <cellStyle name="Currency 2" xfId="90"/>
    <cellStyle name="Currency 3" xfId="91"/>
    <cellStyle name="Currency 4" xfId="92"/>
    <cellStyle name="Currency 5" xfId="93"/>
    <cellStyle name="Currency 6" xfId="2"/>
    <cellStyle name="Normal" xfId="0" builtinId="0"/>
    <cellStyle name="Normal 2" xfId="94"/>
    <cellStyle name="Normal 2 2" xfId="95"/>
    <cellStyle name="Normal 2 3" xfId="1"/>
    <cellStyle name="Normal 2_JV09G-PPA April 2012" xfId="96"/>
    <cellStyle name="Normal 3" xfId="97"/>
    <cellStyle name="Normal 4" xfId="98"/>
    <cellStyle name="Normal 5" xfId="99"/>
    <cellStyle name="Normal 6" xfId="100"/>
    <cellStyle name="SAPBEXaggData" xfId="101"/>
    <cellStyle name="SAPBEXaggDataEmph" xfId="102"/>
    <cellStyle name="SAPBEXaggItem" xfId="103"/>
    <cellStyle name="SAPBEXaggItemX" xfId="104"/>
    <cellStyle name="SAPBEXchaText" xfId="105"/>
    <cellStyle name="SAPBEXexcBad7" xfId="106"/>
    <cellStyle name="SAPBEXexcBad8" xfId="107"/>
    <cellStyle name="SAPBEXexcBad9" xfId="108"/>
    <cellStyle name="SAPBEXexcCritical4" xfId="109"/>
    <cellStyle name="SAPBEXexcCritical5" xfId="110"/>
    <cellStyle name="SAPBEXexcCritical6" xfId="111"/>
    <cellStyle name="SAPBEXexcGood1" xfId="112"/>
    <cellStyle name="SAPBEXexcGood2" xfId="113"/>
    <cellStyle name="SAPBEXexcGood3" xfId="114"/>
    <cellStyle name="SAPBEXfilterDrill" xfId="115"/>
    <cellStyle name="SAPBEXfilterItem" xfId="116"/>
    <cellStyle name="SAPBEXfilterText" xfId="117"/>
    <cellStyle name="SAPBEXformats" xfId="118"/>
    <cellStyle name="SAPBEXheaderItem" xfId="119"/>
    <cellStyle name="SAPBEXheaderText" xfId="120"/>
    <cellStyle name="SAPBEXHLevel0" xfId="121"/>
    <cellStyle name="SAPBEXHLevel0X" xfId="122"/>
    <cellStyle name="SAPBEXHLevel1" xfId="123"/>
    <cellStyle name="SAPBEXHLevel1X" xfId="124"/>
    <cellStyle name="SAPBEXHLevel2" xfId="125"/>
    <cellStyle name="SAPBEXHLevel2X" xfId="126"/>
    <cellStyle name="SAPBEXHLevel3" xfId="127"/>
    <cellStyle name="SAPBEXHLevel3X" xfId="128"/>
    <cellStyle name="SAPBEXresData" xfId="129"/>
    <cellStyle name="SAPBEXresDataEmph" xfId="130"/>
    <cellStyle name="SAPBEXresItem" xfId="131"/>
    <cellStyle name="SAPBEXresItemX" xfId="132"/>
    <cellStyle name="SAPBEXstdData" xfId="133"/>
    <cellStyle name="SAPBEXstdDataEmph" xfId="134"/>
    <cellStyle name="SAPBEXstdItem" xfId="135"/>
    <cellStyle name="SAPBEXstdItemX" xfId="136"/>
    <cellStyle name="SAPBEXtitle" xfId="137"/>
    <cellStyle name="SAPBEXundefined" xfId="138"/>
    <cellStyle name="Style 1" xfId="139"/>
    <cellStyle name="Style 1 2" xfId="140"/>
    <cellStyle name="Style 1 3" xfId="141"/>
    <cellStyle name="Style 1 4" xfId="142"/>
    <cellStyle name="Style 1 5" xfId="143"/>
    <cellStyle name="Style 1_JV09G-PPA April 2012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s0bia\Local%20Settings\Temporary%20Internet%20Files\Content.Outlook\0P092ICO\JV09G%20-%20April%2020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"/>
      <sheetName val="EIPP"/>
      <sheetName val="A6"/>
      <sheetName val="A9"/>
      <sheetName val="EMT A6"/>
      <sheetName val="Cognos_Office_Connection_Cache"/>
      <sheetName val="EMT A9"/>
      <sheetName val="Reconciliation"/>
    </sheetNames>
    <sheetDataSet>
      <sheetData sheetId="0"/>
      <sheetData sheetId="1"/>
      <sheetData sheetId="2"/>
      <sheetData sheetId="3"/>
      <sheetData sheetId="4">
        <row r="1">
          <cell r="A1" t="str">
            <v>Sold To</v>
          </cell>
          <cell r="B1" t="str">
            <v>Type &amp; Schedule</v>
          </cell>
          <cell r="C1" t="str">
            <v>Total KWH Sold (000)</v>
          </cell>
          <cell r="D1" t="str">
            <v>KWH Wheeled From Other Systems (000)</v>
          </cell>
          <cell r="E1" t="str">
            <v>KWH from Own Generation</v>
          </cell>
          <cell r="F1" t="str">
            <v>Fuel Cost</v>
          </cell>
          <cell r="G1" t="str">
            <v>Total Cost</v>
          </cell>
          <cell r="H1" t="str">
            <v>Total $ for Fuel Adj</v>
          </cell>
          <cell r="I1" t="str">
            <v>Total Cost $</v>
          </cell>
          <cell r="J1" t="str">
            <v>Gain From Off-System Sales $</v>
          </cell>
        </row>
        <row r="2">
          <cell r="A2" t="str">
            <v>Cargill Power Markets, LLC OS</v>
          </cell>
          <cell r="B2" t="str">
            <v>OS</v>
          </cell>
          <cell r="C2">
            <v>450</v>
          </cell>
          <cell r="D2">
            <v>0</v>
          </cell>
          <cell r="E2">
            <v>450</v>
          </cell>
          <cell r="F2">
            <v>1.3543333333333301</v>
          </cell>
          <cell r="G2">
            <v>2.5333333333333301</v>
          </cell>
          <cell r="H2">
            <v>6094.5</v>
          </cell>
          <cell r="I2">
            <v>11400</v>
          </cell>
          <cell r="J2">
            <v>3100.5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1511</v>
          </cell>
          <cell r="D3">
            <v>0</v>
          </cell>
          <cell r="E3">
            <v>1511</v>
          </cell>
          <cell r="F3">
            <v>1.5085532759761699</v>
          </cell>
          <cell r="G3">
            <v>3.0231634679020498</v>
          </cell>
          <cell r="H3">
            <v>22794.240000000002</v>
          </cell>
          <cell r="I3">
            <v>45680</v>
          </cell>
          <cell r="J3">
            <v>16567.25</v>
          </cell>
        </row>
        <row r="4">
          <cell r="A4" t="str">
            <v>EDF Trading North America, LLC OS</v>
          </cell>
          <cell r="B4" t="str">
            <v>OS</v>
          </cell>
          <cell r="C4">
            <v>1123</v>
          </cell>
          <cell r="D4">
            <v>0</v>
          </cell>
          <cell r="E4">
            <v>1123</v>
          </cell>
          <cell r="F4">
            <v>1.8211923419412299</v>
          </cell>
          <cell r="G4">
            <v>3.3059661620658898</v>
          </cell>
          <cell r="H4">
            <v>20451.990000000002</v>
          </cell>
          <cell r="I4">
            <v>37126</v>
          </cell>
          <cell r="J4">
            <v>11470.15</v>
          </cell>
        </row>
        <row r="5">
          <cell r="A5" t="str">
            <v>Florida Power Corporation OS</v>
          </cell>
          <cell r="B5" t="str">
            <v>OS</v>
          </cell>
          <cell r="C5">
            <v>255</v>
          </cell>
          <cell r="D5">
            <v>0</v>
          </cell>
          <cell r="E5">
            <v>255</v>
          </cell>
          <cell r="F5">
            <v>1.9590000000000001</v>
          </cell>
          <cell r="G5">
            <v>3.8</v>
          </cell>
          <cell r="H5">
            <v>4995.45</v>
          </cell>
          <cell r="I5">
            <v>9690</v>
          </cell>
          <cell r="J5">
            <v>4059.6</v>
          </cell>
        </row>
        <row r="6">
          <cell r="A6" t="str">
            <v>JP Morgan Ventures Energy Corporation OS</v>
          </cell>
          <cell r="B6" t="str">
            <v>OS</v>
          </cell>
          <cell r="C6">
            <v>165</v>
          </cell>
          <cell r="D6">
            <v>0</v>
          </cell>
          <cell r="E6">
            <v>165</v>
          </cell>
          <cell r="F6">
            <v>1.7293939393939399</v>
          </cell>
          <cell r="G6">
            <v>3.1333333333333302</v>
          </cell>
          <cell r="H6">
            <v>2853.5</v>
          </cell>
          <cell r="I6">
            <v>5170</v>
          </cell>
          <cell r="J6">
            <v>1785.15</v>
          </cell>
        </row>
        <row r="7">
          <cell r="A7" t="str">
            <v>Morgan Stanley Capital Group, Inc. OS</v>
          </cell>
          <cell r="B7" t="str">
            <v>OS</v>
          </cell>
          <cell r="C7">
            <v>2106</v>
          </cell>
          <cell r="D7">
            <v>0</v>
          </cell>
          <cell r="E7">
            <v>2106</v>
          </cell>
          <cell r="F7">
            <v>1.4206424501424499</v>
          </cell>
          <cell r="G7">
            <v>2.6666666666666701</v>
          </cell>
          <cell r="H7">
            <v>29918.73</v>
          </cell>
          <cell r="I7">
            <v>56160</v>
          </cell>
          <cell r="J7">
            <v>18208.57</v>
          </cell>
        </row>
        <row r="8">
          <cell r="A8" t="str">
            <v>Oglethorpe Power Corporation OS</v>
          </cell>
          <cell r="B8" t="str">
            <v>OS</v>
          </cell>
          <cell r="C8">
            <v>3671</v>
          </cell>
          <cell r="D8">
            <v>0</v>
          </cell>
          <cell r="E8">
            <v>3671</v>
          </cell>
          <cell r="F8">
            <v>1.8149910106238101</v>
          </cell>
          <cell r="G8">
            <v>3.8014982293653001</v>
          </cell>
          <cell r="H8">
            <v>66628.320000000007</v>
          </cell>
          <cell r="I8">
            <v>139553</v>
          </cell>
          <cell r="J8">
            <v>63458.54</v>
          </cell>
        </row>
        <row r="9">
          <cell r="A9" t="str">
            <v>Seminole Electric Cooperative, Inc. OS</v>
          </cell>
          <cell r="B9" t="str">
            <v>OS</v>
          </cell>
          <cell r="C9">
            <v>2655</v>
          </cell>
          <cell r="D9">
            <v>0</v>
          </cell>
          <cell r="E9">
            <v>2655</v>
          </cell>
          <cell r="F9">
            <v>1.5287532956685499</v>
          </cell>
          <cell r="G9">
            <v>2.5261770244821098</v>
          </cell>
          <cell r="H9">
            <v>40588.400000000001</v>
          </cell>
          <cell r="I9">
            <v>67070</v>
          </cell>
          <cell r="J9">
            <v>26481.599999999999</v>
          </cell>
        </row>
        <row r="10">
          <cell r="A10" t="str">
            <v>Southern Company Services, Inc. OS</v>
          </cell>
          <cell r="B10" t="str">
            <v>OS</v>
          </cell>
          <cell r="C10">
            <v>200</v>
          </cell>
          <cell r="D10">
            <v>0</v>
          </cell>
          <cell r="E10">
            <v>200</v>
          </cell>
          <cell r="F10">
            <v>2.387</v>
          </cell>
          <cell r="G10">
            <v>4</v>
          </cell>
          <cell r="H10">
            <v>4774</v>
          </cell>
          <cell r="I10">
            <v>8000</v>
          </cell>
          <cell r="J10">
            <v>2246</v>
          </cell>
        </row>
        <row r="11">
          <cell r="A11" t="str">
            <v>Tampa Electric Company OS</v>
          </cell>
          <cell r="B11" t="str">
            <v>OS</v>
          </cell>
          <cell r="C11">
            <v>650</v>
          </cell>
          <cell r="D11">
            <v>0</v>
          </cell>
          <cell r="E11">
            <v>650</v>
          </cell>
          <cell r="F11">
            <v>1.8491538461538499</v>
          </cell>
          <cell r="G11">
            <v>3.4461538461538499</v>
          </cell>
          <cell r="H11">
            <v>12019.5</v>
          </cell>
          <cell r="I11">
            <v>22400</v>
          </cell>
          <cell r="J11">
            <v>8521</v>
          </cell>
        </row>
        <row r="12">
          <cell r="A12" t="str">
            <v>Tennessee Valley Authority OS</v>
          </cell>
          <cell r="B12" t="str">
            <v>OS</v>
          </cell>
          <cell r="C12">
            <v>365</v>
          </cell>
          <cell r="D12">
            <v>0</v>
          </cell>
          <cell r="E12">
            <v>365</v>
          </cell>
          <cell r="F12">
            <v>1.4142794520547901</v>
          </cell>
          <cell r="G12">
            <v>2.64</v>
          </cell>
          <cell r="H12">
            <v>5162.12</v>
          </cell>
          <cell r="I12">
            <v>9636</v>
          </cell>
          <cell r="J12">
            <v>2040.25</v>
          </cell>
        </row>
        <row r="13">
          <cell r="A13" t="str">
            <v>The Energy Authority, Inc. OS</v>
          </cell>
          <cell r="B13" t="str">
            <v>OS</v>
          </cell>
          <cell r="C13">
            <v>5033</v>
          </cell>
          <cell r="D13">
            <v>0</v>
          </cell>
          <cell r="E13">
            <v>5033</v>
          </cell>
          <cell r="F13">
            <v>1.6127476654083099</v>
          </cell>
          <cell r="G13">
            <v>3.0318299225114198</v>
          </cell>
          <cell r="H13">
            <v>81169.59</v>
          </cell>
          <cell r="I13">
            <v>152592</v>
          </cell>
          <cell r="J13">
            <v>56810.55</v>
          </cell>
        </row>
        <row r="14">
          <cell r="A14" t="str">
            <v>Utilities Commission, City of New Smyrna Beach, Florida OS</v>
          </cell>
          <cell r="B14" t="str">
            <v>OS</v>
          </cell>
          <cell r="C14">
            <v>570</v>
          </cell>
          <cell r="D14">
            <v>0</v>
          </cell>
          <cell r="E14">
            <v>570</v>
          </cell>
          <cell r="F14">
            <v>1.55591052631579</v>
          </cell>
          <cell r="G14">
            <v>3.0226315789473701</v>
          </cell>
          <cell r="H14">
            <v>8868.69</v>
          </cell>
          <cell r="I14">
            <v>17229</v>
          </cell>
          <cell r="J14">
            <v>6598.79</v>
          </cell>
        </row>
        <row r="15">
          <cell r="A15" t="str">
            <v>City of Homestead FCBBS</v>
          </cell>
          <cell r="B15" t="str">
            <v>FCBBS</v>
          </cell>
          <cell r="C15">
            <v>10</v>
          </cell>
          <cell r="D15">
            <v>0</v>
          </cell>
          <cell r="E15">
            <v>10</v>
          </cell>
          <cell r="F15">
            <v>1.4770000000000001</v>
          </cell>
          <cell r="G15">
            <v>2.4420000000000002</v>
          </cell>
          <cell r="H15">
            <v>147.69999999999999</v>
          </cell>
          <cell r="I15">
            <v>244.2</v>
          </cell>
          <cell r="J15">
            <v>96.5</v>
          </cell>
        </row>
        <row r="16">
          <cell r="A16" t="str">
            <v>Orlando Utilities Commission FCBBS</v>
          </cell>
          <cell r="B16" t="str">
            <v>FCBBS</v>
          </cell>
          <cell r="C16">
            <v>322</v>
          </cell>
          <cell r="D16">
            <v>0</v>
          </cell>
          <cell r="E16">
            <v>322</v>
          </cell>
          <cell r="F16">
            <v>1.3588664596273301</v>
          </cell>
          <cell r="G16">
            <v>2.0030869565217402</v>
          </cell>
          <cell r="H16">
            <v>4375.55</v>
          </cell>
          <cell r="I16">
            <v>6449.94</v>
          </cell>
          <cell r="J16">
            <v>2074.39</v>
          </cell>
        </row>
        <row r="17">
          <cell r="A17" t="str">
            <v>Reedy Creek Improvement District FCBBS</v>
          </cell>
          <cell r="B17" t="str">
            <v>FCBBS</v>
          </cell>
          <cell r="C17">
            <v>5</v>
          </cell>
          <cell r="D17">
            <v>0</v>
          </cell>
          <cell r="E17">
            <v>5</v>
          </cell>
          <cell r="F17">
            <v>2.4300000000000002</v>
          </cell>
          <cell r="G17">
            <v>3.145</v>
          </cell>
          <cell r="H17">
            <v>121.5</v>
          </cell>
          <cell r="I17">
            <v>157.25</v>
          </cell>
          <cell r="J17">
            <v>35.75</v>
          </cell>
        </row>
        <row r="18">
          <cell r="A18" t="str">
            <v>Tampa Electric Company FCBBS</v>
          </cell>
          <cell r="B18" t="str">
            <v>FCBBS</v>
          </cell>
          <cell r="C18">
            <v>230</v>
          </cell>
          <cell r="D18">
            <v>0</v>
          </cell>
          <cell r="E18">
            <v>230</v>
          </cell>
          <cell r="F18">
            <v>1.3731739130434799</v>
          </cell>
          <cell r="G18">
            <v>2.24491304347826</v>
          </cell>
          <cell r="H18">
            <v>3158.3</v>
          </cell>
          <cell r="I18">
            <v>5163.3</v>
          </cell>
          <cell r="J18">
            <v>2005</v>
          </cell>
        </row>
        <row r="19">
          <cell r="A19" t="str">
            <v>The Energy Authority, Inc. FCBBS</v>
          </cell>
          <cell r="B19" t="str">
            <v>FCBBS</v>
          </cell>
          <cell r="C19">
            <v>1025</v>
          </cell>
          <cell r="D19">
            <v>0</v>
          </cell>
          <cell r="E19">
            <v>1025</v>
          </cell>
          <cell r="F19">
            <v>1.56296585365854</v>
          </cell>
          <cell r="G19">
            <v>2.2841121951219501</v>
          </cell>
          <cell r="H19">
            <v>16020.4</v>
          </cell>
          <cell r="I19">
            <v>23412.15</v>
          </cell>
          <cell r="J19">
            <v>7391.75</v>
          </cell>
        </row>
        <row r="20">
          <cell r="A20" t="str">
            <v>Summary</v>
          </cell>
          <cell r="B20" t="str">
            <v>Summary</v>
          </cell>
          <cell r="C20">
            <v>20346</v>
          </cell>
          <cell r="D20">
            <v>0</v>
          </cell>
          <cell r="E20">
            <v>20346</v>
          </cell>
          <cell r="F20">
            <v>30.157957363341598</v>
          </cell>
          <cell r="G20">
            <v>53.049865759883303</v>
          </cell>
          <cell r="H20">
            <v>330142.48</v>
          </cell>
          <cell r="I20">
            <v>617132.84</v>
          </cell>
          <cell r="J20">
            <v>232951.34</v>
          </cell>
        </row>
      </sheetData>
      <sheetData sheetId="5"/>
      <sheetData sheetId="6">
        <row r="1">
          <cell r="A1" t="str">
            <v>Purchased From</v>
          </cell>
          <cell r="B1" t="str">
            <v>Type &amp; Schedule</v>
          </cell>
          <cell r="C1" t="str">
            <v>Total KWH Purchased (000)</v>
          </cell>
          <cell r="D1" t="str">
            <v>Total Cost cents/KWH</v>
          </cell>
          <cell r="E1" t="str">
            <v>Total $ for Fuel Adj</v>
          </cell>
          <cell r="F1" t="str">
            <v>Cost if Generated (a) cents/KWH</v>
          </cell>
          <cell r="G1" t="str">
            <v>Cost if Generated (b) $</v>
          </cell>
          <cell r="H1" t="str">
            <v>Fuel Savings</v>
          </cell>
        </row>
        <row r="2">
          <cell r="A2" t="str">
            <v>Cargill Power Markets, LLC OS</v>
          </cell>
          <cell r="B2" t="str">
            <v>OS</v>
          </cell>
          <cell r="C2">
            <v>13616</v>
          </cell>
          <cell r="D2">
            <v>3.8401586368977698</v>
          </cell>
          <cell r="E2">
            <v>522876</v>
          </cell>
          <cell r="F2">
            <v>11.335622502937699</v>
          </cell>
          <cell r="G2">
            <v>1543458.36</v>
          </cell>
          <cell r="H2">
            <v>1020582.36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35609</v>
          </cell>
          <cell r="D3">
            <v>3.79422617877503</v>
          </cell>
          <cell r="E3">
            <v>1351086</v>
          </cell>
          <cell r="F3">
            <v>10.8156753910528</v>
          </cell>
          <cell r="G3">
            <v>3851353.85</v>
          </cell>
          <cell r="H3">
            <v>2498477.4500000002</v>
          </cell>
        </row>
        <row r="4">
          <cell r="A4" t="str">
            <v>EDF Trading North America, LLC OS</v>
          </cell>
          <cell r="B4" t="str">
            <v>OS</v>
          </cell>
          <cell r="C4">
            <v>1440</v>
          </cell>
          <cell r="D4">
            <v>3.3361111111111099</v>
          </cell>
          <cell r="E4">
            <v>48040</v>
          </cell>
          <cell r="F4">
            <v>7.7614097222222203</v>
          </cell>
          <cell r="G4">
            <v>111764.3</v>
          </cell>
          <cell r="H4">
            <v>63475.3</v>
          </cell>
        </row>
        <row r="5">
          <cell r="A5" t="str">
            <v>JP Morgan Ventures Energy Corporation OS</v>
          </cell>
          <cell r="B5" t="str">
            <v>OS</v>
          </cell>
          <cell r="C5">
            <v>10029</v>
          </cell>
          <cell r="D5">
            <v>3.42584504935687</v>
          </cell>
          <cell r="E5">
            <v>343578</v>
          </cell>
          <cell r="F5">
            <v>9.3151329145478101</v>
          </cell>
          <cell r="G5">
            <v>934214.68</v>
          </cell>
          <cell r="H5">
            <v>581291.54</v>
          </cell>
        </row>
        <row r="6">
          <cell r="A6" t="str">
            <v>Morgan Stanley Capital Group, Inc. OS</v>
          </cell>
          <cell r="B6" t="str">
            <v>OS</v>
          </cell>
          <cell r="C6">
            <v>525</v>
          </cell>
          <cell r="D6">
            <v>2.88</v>
          </cell>
          <cell r="E6">
            <v>15120</v>
          </cell>
          <cell r="F6">
            <v>3.8821619047619</v>
          </cell>
          <cell r="G6">
            <v>20381.349999999999</v>
          </cell>
          <cell r="H6">
            <v>5261.35</v>
          </cell>
        </row>
        <row r="7">
          <cell r="A7" t="str">
            <v>Orlando Utilities Commission OS</v>
          </cell>
          <cell r="B7" t="str">
            <v>OS</v>
          </cell>
          <cell r="C7">
            <v>1400</v>
          </cell>
          <cell r="D7">
            <v>4.8499999999999996</v>
          </cell>
          <cell r="E7">
            <v>67900</v>
          </cell>
          <cell r="F7">
            <v>14.778</v>
          </cell>
          <cell r="G7">
            <v>206892</v>
          </cell>
          <cell r="H7">
            <v>138992</v>
          </cell>
        </row>
        <row r="8">
          <cell r="A8" t="str">
            <v>Seminole Electric Cooperative, Inc. OS</v>
          </cell>
          <cell r="B8" t="str">
            <v>OS</v>
          </cell>
          <cell r="C8">
            <v>11100</v>
          </cell>
          <cell r="D8">
            <v>4.1540540540540496</v>
          </cell>
          <cell r="E8">
            <v>461100</v>
          </cell>
          <cell r="F8">
            <v>10.0097027027027</v>
          </cell>
          <cell r="G8">
            <v>1111077</v>
          </cell>
          <cell r="H8">
            <v>649977</v>
          </cell>
        </row>
        <row r="9">
          <cell r="A9" t="str">
            <v>Southern Company Services, Inc. OS</v>
          </cell>
          <cell r="B9" t="str">
            <v>OS</v>
          </cell>
          <cell r="C9">
            <v>24248</v>
          </cell>
          <cell r="D9">
            <v>3.7965110524579302</v>
          </cell>
          <cell r="E9">
            <v>920578</v>
          </cell>
          <cell r="F9">
            <v>10.2755710161663</v>
          </cell>
          <cell r="G9">
            <v>2491620.46</v>
          </cell>
          <cell r="H9">
            <v>1566380.96896</v>
          </cell>
        </row>
        <row r="10">
          <cell r="A10" t="str">
            <v>Tampa Electric Company OS</v>
          </cell>
          <cell r="B10" t="str">
            <v>OS</v>
          </cell>
          <cell r="C10">
            <v>4656</v>
          </cell>
          <cell r="D10">
            <v>3.8059063573883201</v>
          </cell>
          <cell r="E10">
            <v>177203</v>
          </cell>
          <cell r="F10">
            <v>11.207507946735401</v>
          </cell>
          <cell r="G10">
            <v>521821.57</v>
          </cell>
          <cell r="H10">
            <v>339697.60550000001</v>
          </cell>
        </row>
        <row r="11">
          <cell r="A11" t="str">
            <v>The Energy Authority, Inc. OS</v>
          </cell>
          <cell r="B11" t="str">
            <v>OS</v>
          </cell>
          <cell r="C11">
            <v>20629</v>
          </cell>
          <cell r="D11">
            <v>3.5848805080226902</v>
          </cell>
          <cell r="E11">
            <v>739525</v>
          </cell>
          <cell r="F11">
            <v>8.3555180571040797</v>
          </cell>
          <cell r="G11">
            <v>1723659.82</v>
          </cell>
          <cell r="H11">
            <v>973248.70319999999</v>
          </cell>
        </row>
        <row r="12">
          <cell r="A12" t="str">
            <v>Orlando Utilities Commission FCBBS</v>
          </cell>
          <cell r="B12" t="str">
            <v>FCBBS</v>
          </cell>
          <cell r="C12">
            <v>49</v>
          </cell>
          <cell r="D12">
            <v>10.295999999999999</v>
          </cell>
          <cell r="E12">
            <v>5045.04</v>
          </cell>
          <cell r="F12">
            <v>14.087</v>
          </cell>
          <cell r="G12">
            <v>6902.63</v>
          </cell>
          <cell r="H12">
            <v>1759.59</v>
          </cell>
        </row>
        <row r="13">
          <cell r="A13" t="str">
            <v>Seminole Electric Cooperative, Inc. FCBBS</v>
          </cell>
          <cell r="B13" t="str">
            <v>FCBBS</v>
          </cell>
          <cell r="C13">
            <v>99</v>
          </cell>
          <cell r="D13">
            <v>9.2769999999999992</v>
          </cell>
          <cell r="E13">
            <v>9184.23</v>
          </cell>
          <cell r="F13">
            <v>14.087</v>
          </cell>
          <cell r="G13">
            <v>13946.13</v>
          </cell>
          <cell r="H13">
            <v>4653</v>
          </cell>
        </row>
        <row r="14">
          <cell r="A14" t="str">
            <v>Summary</v>
          </cell>
          <cell r="B14" t="str">
            <v>Summary</v>
          </cell>
          <cell r="C14">
            <v>123400</v>
          </cell>
          <cell r="D14">
            <v>57.0406929480638</v>
          </cell>
          <cell r="E14">
            <v>4661235.2699999996</v>
          </cell>
          <cell r="F14">
            <v>125.910302158231</v>
          </cell>
          <cell r="G14">
            <v>12537092.15</v>
          </cell>
          <cell r="H14">
            <v>7843796.86766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1" sqref="B1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93" customFormat="1" x14ac:dyDescent="0.3">
      <c r="B1" s="393" t="s">
        <v>191</v>
      </c>
    </row>
    <row r="2" spans="1:10" s="393" customFormat="1" x14ac:dyDescent="0.3">
      <c r="B2" s="393" t="s">
        <v>192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56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1" t="s">
        <v>9</v>
      </c>
      <c r="B8" s="391" t="s">
        <v>52</v>
      </c>
      <c r="C8" s="391" t="s">
        <v>57</v>
      </c>
      <c r="D8" s="392"/>
      <c r="E8" s="392"/>
      <c r="F8" s="392"/>
      <c r="G8" s="391" t="s">
        <v>58</v>
      </c>
      <c r="H8" s="392"/>
      <c r="I8" s="392"/>
      <c r="J8" s="391"/>
    </row>
    <row r="9" spans="1:10" x14ac:dyDescent="0.3">
      <c r="A9" s="391"/>
      <c r="B9" s="391"/>
      <c r="C9" s="5" t="s">
        <v>10</v>
      </c>
      <c r="D9" s="5" t="s">
        <v>59</v>
      </c>
      <c r="E9" s="5" t="s">
        <v>60</v>
      </c>
      <c r="F9" s="5" t="s">
        <v>61</v>
      </c>
      <c r="G9" s="5" t="s">
        <v>10</v>
      </c>
      <c r="H9" s="5" t="s">
        <v>59</v>
      </c>
      <c r="I9" s="5" t="s">
        <v>60</v>
      </c>
      <c r="J9" s="5" t="s">
        <v>61</v>
      </c>
    </row>
    <row r="10" spans="1:10" x14ac:dyDescent="0.3">
      <c r="A10" s="6" t="s">
        <v>12</v>
      </c>
      <c r="B10" s="7" t="s">
        <v>62</v>
      </c>
      <c r="C10" s="8" t="s">
        <v>52</v>
      </c>
      <c r="D10" s="9" t="s">
        <v>52</v>
      </c>
      <c r="E10" s="9" t="s">
        <v>52</v>
      </c>
      <c r="F10" s="10" t="s">
        <v>52</v>
      </c>
      <c r="G10" s="11" t="s">
        <v>52</v>
      </c>
      <c r="H10" s="12" t="s">
        <v>52</v>
      </c>
      <c r="I10" s="12" t="s">
        <v>52</v>
      </c>
      <c r="J10" s="13" t="s">
        <v>52</v>
      </c>
    </row>
    <row r="11" spans="1:10" x14ac:dyDescent="0.3">
      <c r="A11" s="6" t="s">
        <v>13</v>
      </c>
      <c r="B11" s="14" t="s">
        <v>63</v>
      </c>
      <c r="C11" s="15">
        <v>276728130.67000002</v>
      </c>
      <c r="D11" s="16">
        <v>257918712</v>
      </c>
      <c r="E11" s="16">
        <f t="shared" ref="E11:E18" si="0">C11 - D11</f>
        <v>18809418.670000017</v>
      </c>
      <c r="F11" s="17">
        <f t="shared" ref="F11:F18" si="1">IF(D11 =0,0,( C11 - D11 ) / D11 )</f>
        <v>7.2927700840875853E-2</v>
      </c>
      <c r="G11" s="18">
        <v>788131525.30000007</v>
      </c>
      <c r="H11" s="19">
        <v>704071464</v>
      </c>
      <c r="I11" s="19">
        <f t="shared" ref="I11:I18" si="2">G11 - H11</f>
        <v>84060061.300000072</v>
      </c>
      <c r="J11" s="20">
        <f t="shared" ref="J11:J18" si="3">IF(H11 =0,0,( G11 - H11 ) / H11 )</f>
        <v>0.11939137658332943</v>
      </c>
    </row>
    <row r="12" spans="1:10" x14ac:dyDescent="0.3">
      <c r="A12" s="6" t="s">
        <v>15</v>
      </c>
      <c r="B12" s="14" t="s">
        <v>14</v>
      </c>
      <c r="C12" s="21">
        <v>1581887.78</v>
      </c>
      <c r="D12" s="22">
        <v>1587537</v>
      </c>
      <c r="E12" s="22">
        <f t="shared" si="0"/>
        <v>-5649.2199999999721</v>
      </c>
      <c r="F12" s="23">
        <f t="shared" si="1"/>
        <v>-3.5584808417063489E-3</v>
      </c>
      <c r="G12" s="24">
        <v>6247779.0099999998</v>
      </c>
      <c r="H12" s="25">
        <v>6173969</v>
      </c>
      <c r="I12" s="25">
        <f t="shared" si="2"/>
        <v>73810.009999999776</v>
      </c>
      <c r="J12" s="26">
        <f t="shared" si="3"/>
        <v>1.1955034111768261E-2</v>
      </c>
    </row>
    <row r="13" spans="1:10" x14ac:dyDescent="0.3">
      <c r="A13" s="6" t="s">
        <v>16</v>
      </c>
      <c r="B13" s="14" t="s">
        <v>64</v>
      </c>
      <c r="C13" s="21">
        <v>-10682154.27</v>
      </c>
      <c r="D13" s="22">
        <v>-10893920.497116273</v>
      </c>
      <c r="E13" s="22">
        <f t="shared" si="0"/>
        <v>211766.22711627372</v>
      </c>
      <c r="F13" s="23">
        <f t="shared" si="1"/>
        <v>-1.9438936347326043E-2</v>
      </c>
      <c r="G13" s="24">
        <v>-41241177.369999997</v>
      </c>
      <c r="H13" s="25">
        <v>-25739769.634819172</v>
      </c>
      <c r="I13" s="25">
        <f t="shared" si="2"/>
        <v>-15501407.735180825</v>
      </c>
      <c r="J13" s="26">
        <f t="shared" si="3"/>
        <v>0.60223568256848259</v>
      </c>
    </row>
    <row r="14" spans="1:10" x14ac:dyDescent="0.3">
      <c r="A14" s="6" t="s">
        <v>17</v>
      </c>
      <c r="B14" s="14" t="s">
        <v>65</v>
      </c>
      <c r="C14" s="21">
        <v>-3185661.33</v>
      </c>
      <c r="D14" s="22">
        <v>-1948750</v>
      </c>
      <c r="E14" s="22">
        <f t="shared" si="0"/>
        <v>-1236911.33</v>
      </c>
      <c r="F14" s="23">
        <f t="shared" si="1"/>
        <v>0.63472037459910202</v>
      </c>
      <c r="G14" s="24">
        <v>-34574030.18</v>
      </c>
      <c r="H14" s="25">
        <v>-4600000</v>
      </c>
      <c r="I14" s="25">
        <f t="shared" si="2"/>
        <v>-29974030.18</v>
      </c>
      <c r="J14" s="26">
        <f t="shared" si="3"/>
        <v>6.5160935173913046</v>
      </c>
    </row>
    <row r="15" spans="1:10" x14ac:dyDescent="0.3">
      <c r="A15" s="6" t="s">
        <v>18</v>
      </c>
      <c r="B15" s="14" t="s">
        <v>66</v>
      </c>
      <c r="C15" s="21">
        <v>14152295.32</v>
      </c>
      <c r="D15" s="22">
        <v>9398039.6555241942</v>
      </c>
      <c r="E15" s="22">
        <f t="shared" si="0"/>
        <v>4754255.6644758061</v>
      </c>
      <c r="F15" s="23">
        <f t="shared" si="1"/>
        <v>0.50587737855322212</v>
      </c>
      <c r="G15" s="24">
        <v>41928705.57</v>
      </c>
      <c r="H15" s="25">
        <v>27054757.168042623</v>
      </c>
      <c r="I15" s="25">
        <f t="shared" si="2"/>
        <v>14873948.401957378</v>
      </c>
      <c r="J15" s="26">
        <f t="shared" si="3"/>
        <v>0.54977201641738072</v>
      </c>
    </row>
    <row r="16" spans="1:10" x14ac:dyDescent="0.3">
      <c r="A16" s="6" t="s">
        <v>19</v>
      </c>
      <c r="B16" s="14" t="s">
        <v>67</v>
      </c>
      <c r="C16" s="21">
        <v>8109726.6799999997</v>
      </c>
      <c r="D16" s="22">
        <v>10309865.826444885</v>
      </c>
      <c r="E16" s="22">
        <f t="shared" si="0"/>
        <v>-2200139.1464448851</v>
      </c>
      <c r="F16" s="23">
        <f t="shared" si="1"/>
        <v>-0.21340133649474965</v>
      </c>
      <c r="G16" s="24">
        <v>15000780.439999999</v>
      </c>
      <c r="H16" s="25">
        <v>29136598.087671131</v>
      </c>
      <c r="I16" s="25">
        <f t="shared" si="2"/>
        <v>-14135817.647671131</v>
      </c>
      <c r="J16" s="26">
        <f t="shared" si="3"/>
        <v>-0.48515676418835479</v>
      </c>
    </row>
    <row r="17" spans="1:10" x14ac:dyDescent="0.3">
      <c r="A17" s="6" t="s">
        <v>20</v>
      </c>
      <c r="B17" s="14" t="s">
        <v>68</v>
      </c>
      <c r="C17" s="21">
        <v>199472.56</v>
      </c>
      <c r="D17" s="22">
        <v>86206</v>
      </c>
      <c r="E17" s="22">
        <f t="shared" si="0"/>
        <v>113266.56</v>
      </c>
      <c r="F17" s="23">
        <f t="shared" si="1"/>
        <v>1.3139057606199105</v>
      </c>
      <c r="G17" s="24">
        <v>1521933.23</v>
      </c>
      <c r="H17" s="25">
        <v>368945</v>
      </c>
      <c r="I17" s="25">
        <f t="shared" si="2"/>
        <v>1152988.23</v>
      </c>
      <c r="J17" s="26">
        <f t="shared" si="3"/>
        <v>3.1250951496835571</v>
      </c>
    </row>
    <row r="18" spans="1:10" x14ac:dyDescent="0.3">
      <c r="A18" s="6" t="s">
        <v>21</v>
      </c>
      <c r="B18" s="27" t="s">
        <v>69</v>
      </c>
      <c r="C18" s="28">
        <v>286903697.41000003</v>
      </c>
      <c r="D18" s="29">
        <v>266457690.29262984</v>
      </c>
      <c r="E18" s="29">
        <f t="shared" si="0"/>
        <v>20446007.117370188</v>
      </c>
      <c r="F18" s="30">
        <f t="shared" si="1"/>
        <v>7.6732659113407167E-2</v>
      </c>
      <c r="G18" s="31">
        <v>777015516</v>
      </c>
      <c r="H18" s="32">
        <v>736465964.63519907</v>
      </c>
      <c r="I18" s="32">
        <f t="shared" si="2"/>
        <v>40549551.36480093</v>
      </c>
      <c r="J18" s="33">
        <f t="shared" si="3"/>
        <v>5.5059640651400281E-2</v>
      </c>
    </row>
    <row r="19" spans="1:10" x14ac:dyDescent="0.3">
      <c r="A19" s="6" t="s">
        <v>22</v>
      </c>
    </row>
    <row r="20" spans="1:10" x14ac:dyDescent="0.3">
      <c r="A20" s="6" t="s">
        <v>23</v>
      </c>
      <c r="B20" s="34" t="s">
        <v>70</v>
      </c>
      <c r="C20" s="35">
        <v>0</v>
      </c>
      <c r="D20" s="36">
        <v>0</v>
      </c>
      <c r="E20" s="37">
        <f>C20 - D20</f>
        <v>0</v>
      </c>
      <c r="F20" s="38">
        <f>IF(D20 =0,0,( C20 - D20 ) / D20 )</f>
        <v>0</v>
      </c>
      <c r="G20" s="39">
        <v>0</v>
      </c>
      <c r="H20" s="40">
        <v>0</v>
      </c>
      <c r="I20" s="41">
        <f>G20 - H20</f>
        <v>0</v>
      </c>
      <c r="J20" s="42">
        <f>IF(H20 =0,0,( G20 - H20 ) / H20 )</f>
        <v>0</v>
      </c>
    </row>
    <row r="21" spans="1:10" x14ac:dyDescent="0.3">
      <c r="A21" s="6" t="s">
        <v>24</v>
      </c>
      <c r="B21" s="14" t="s">
        <v>29</v>
      </c>
      <c r="C21" s="21">
        <v>31903.31</v>
      </c>
      <c r="D21" s="22">
        <v>31535.637869565198</v>
      </c>
      <c r="E21" s="22">
        <f>C21 - D21</f>
        <v>367.67213043480297</v>
      </c>
      <c r="F21" s="23">
        <f>IF(D21 =0,0,( C21 - D21 ) / D21 )</f>
        <v>1.1658940654872262E-2</v>
      </c>
      <c r="G21" s="24">
        <v>93745.66</v>
      </c>
      <c r="H21" s="25">
        <v>94247.07699999999</v>
      </c>
      <c r="I21" s="25">
        <f>G21 - H21</f>
        <v>-501.41699999998673</v>
      </c>
      <c r="J21" s="26">
        <f>IF(H21 =0,0,( G21 - H21 ) / H21 )</f>
        <v>-5.3202392685344161E-3</v>
      </c>
    </row>
    <row r="22" spans="1:10" x14ac:dyDescent="0.3">
      <c r="A22" s="6" t="s">
        <v>25</v>
      </c>
      <c r="B22" s="14" t="s">
        <v>31</v>
      </c>
      <c r="C22" s="21">
        <v>470412</v>
      </c>
      <c r="D22" s="22">
        <v>326160</v>
      </c>
      <c r="E22" s="22">
        <f>C22 - D22</f>
        <v>144252</v>
      </c>
      <c r="F22" s="23">
        <f>IF(D22 =0,0,( C22 - D22 ) / D22 )</f>
        <v>0.44227373068432674</v>
      </c>
      <c r="G22" s="24">
        <v>443195.08999999997</v>
      </c>
      <c r="H22" s="25">
        <v>326160</v>
      </c>
      <c r="I22" s="25">
        <f>G22 - H22</f>
        <v>117035.08999999997</v>
      </c>
      <c r="J22" s="26">
        <f>IF(H22 =0,0,( G22 - H22 ) / H22 )</f>
        <v>0.35882723203335776</v>
      </c>
    </row>
    <row r="23" spans="1:10" x14ac:dyDescent="0.3">
      <c r="A23" s="6" t="s">
        <v>26</v>
      </c>
      <c r="B23" s="14" t="s">
        <v>71</v>
      </c>
      <c r="C23" s="21">
        <v>502315.31</v>
      </c>
      <c r="D23" s="22">
        <v>357695.63786956522</v>
      </c>
      <c r="E23" s="22">
        <f>C23 - D23</f>
        <v>144619.67213043477</v>
      </c>
      <c r="F23" s="23">
        <f>IF(D23 =0,0,( C23 - D23 ) / D23 )</f>
        <v>0.40430929768053464</v>
      </c>
      <c r="G23" s="24">
        <v>536940.75</v>
      </c>
      <c r="H23" s="25">
        <v>420407.07700000005</v>
      </c>
      <c r="I23" s="25">
        <f>G23 - H23</f>
        <v>116533.67299999995</v>
      </c>
      <c r="J23" s="26">
        <f>IF(H23 =0,0,( G23 - H23 ) / H23 )</f>
        <v>0.27719246267588388</v>
      </c>
    </row>
    <row r="24" spans="1:10" x14ac:dyDescent="0.3">
      <c r="A24" s="6" t="s">
        <v>27</v>
      </c>
    </row>
    <row r="25" spans="1:10" x14ac:dyDescent="0.3">
      <c r="A25" s="6" t="s">
        <v>28</v>
      </c>
      <c r="B25" s="14" t="s">
        <v>34</v>
      </c>
      <c r="C25" s="21">
        <v>2522.7199999999998</v>
      </c>
      <c r="D25" s="22">
        <v>0</v>
      </c>
      <c r="E25" s="22">
        <f>C25 - D25</f>
        <v>2522.7199999999998</v>
      </c>
      <c r="F25" s="23">
        <f>IF(D25 =0,0,( C25 - D25 ) / D25 )</f>
        <v>0</v>
      </c>
      <c r="G25" s="24">
        <v>2522.7199999999998</v>
      </c>
      <c r="H25" s="25">
        <v>0</v>
      </c>
      <c r="I25" s="25">
        <f>G25 - H25</f>
        <v>2522.7199999999998</v>
      </c>
      <c r="J25" s="26">
        <f>IF(H25 =0,0,( G25 - H25 ) / H25 )</f>
        <v>0</v>
      </c>
    </row>
    <row r="26" spans="1:10" x14ac:dyDescent="0.3">
      <c r="A26" s="6" t="s">
        <v>30</v>
      </c>
    </row>
    <row r="27" spans="1:10" x14ac:dyDescent="0.3">
      <c r="A27" s="6" t="s">
        <v>32</v>
      </c>
      <c r="B27" s="43" t="s">
        <v>72</v>
      </c>
      <c r="C27" s="44" t="s">
        <v>52</v>
      </c>
      <c r="D27" s="45" t="s">
        <v>52</v>
      </c>
      <c r="E27" s="45" t="s">
        <v>52</v>
      </c>
      <c r="F27" s="46" t="s">
        <v>52</v>
      </c>
      <c r="G27" s="47" t="s">
        <v>52</v>
      </c>
      <c r="H27" s="48" t="s">
        <v>52</v>
      </c>
      <c r="I27" s="48" t="s">
        <v>52</v>
      </c>
      <c r="J27" s="49" t="s">
        <v>52</v>
      </c>
    </row>
    <row r="28" spans="1:10" x14ac:dyDescent="0.3">
      <c r="A28" s="6" t="s">
        <v>33</v>
      </c>
      <c r="B28" s="14" t="s">
        <v>73</v>
      </c>
      <c r="C28" s="21">
        <v>-127852.88</v>
      </c>
      <c r="D28" s="22">
        <v>0</v>
      </c>
      <c r="E28" s="22">
        <f>C28 - D28</f>
        <v>-127852.88</v>
      </c>
      <c r="F28" s="50">
        <f>IF(D28 =0,0,( C28 - D28 ) / D28 )</f>
        <v>0</v>
      </c>
      <c r="G28" s="24">
        <v>-354149.27</v>
      </c>
      <c r="H28" s="25">
        <v>0</v>
      </c>
      <c r="I28" s="25">
        <f>G28 - H28</f>
        <v>-354149.27</v>
      </c>
      <c r="J28" s="51">
        <f>IF(H28 =0,0,( G28 - H28 ) / H28 )</f>
        <v>0</v>
      </c>
    </row>
    <row r="29" spans="1:10" x14ac:dyDescent="0.3">
      <c r="A29" s="6" t="s">
        <v>35</v>
      </c>
      <c r="B29" s="14" t="s">
        <v>74</v>
      </c>
      <c r="C29" s="21">
        <v>-62666.75</v>
      </c>
      <c r="D29" s="22">
        <v>0</v>
      </c>
      <c r="E29" s="22">
        <f>C29 - D29</f>
        <v>-62666.75</v>
      </c>
      <c r="F29" s="52">
        <f>IF(D29 =0,0,( C29 - D29 ) / D29 )</f>
        <v>0</v>
      </c>
      <c r="G29" s="24">
        <v>-22770.769999999997</v>
      </c>
      <c r="H29" s="25">
        <v>0</v>
      </c>
      <c r="I29" s="25">
        <f>G29 - H29</f>
        <v>-22770.769999999997</v>
      </c>
      <c r="J29" s="53">
        <f>IF(H29 =0,0,( G29 - H29 ) / H29 )</f>
        <v>0</v>
      </c>
    </row>
    <row r="30" spans="1:10" x14ac:dyDescent="0.3">
      <c r="A30" s="6" t="s">
        <v>36</v>
      </c>
      <c r="B30" s="14" t="s">
        <v>75</v>
      </c>
      <c r="C30" s="21">
        <v>0</v>
      </c>
      <c r="D30" s="22">
        <v>0</v>
      </c>
      <c r="E30" s="22">
        <f>C30 - D30</f>
        <v>0</v>
      </c>
      <c r="F30" s="54">
        <f>IF(D30 =0,0,( C30 - D30 ) / D30 )</f>
        <v>0</v>
      </c>
      <c r="G30" s="24">
        <v>-339256.52</v>
      </c>
      <c r="H30" s="25">
        <v>0</v>
      </c>
      <c r="I30" s="25">
        <f>G30 - H30</f>
        <v>-339256.52</v>
      </c>
      <c r="J30" s="55">
        <f>IF(H30 =0,0,( G30 - H30 ) / H30 )</f>
        <v>0</v>
      </c>
    </row>
    <row r="31" spans="1:10" x14ac:dyDescent="0.3">
      <c r="A31" s="6" t="s">
        <v>37</v>
      </c>
      <c r="B31" s="56" t="s">
        <v>76</v>
      </c>
      <c r="C31" s="57">
        <v>287218015.81</v>
      </c>
      <c r="D31" s="58">
        <v>266815386</v>
      </c>
      <c r="E31" s="58">
        <f>C31 - D31</f>
        <v>20402629.810000002</v>
      </c>
      <c r="F31" s="59">
        <f>IF(D31 =0,0,( C31 - D31 ) / D31 )</f>
        <v>7.6467216212186509E-2</v>
      </c>
      <c r="G31" s="60">
        <v>776838802.90999997</v>
      </c>
      <c r="H31" s="61">
        <v>736886371</v>
      </c>
      <c r="I31" s="61">
        <f>G31 - H31</f>
        <v>39952431.909999967</v>
      </c>
      <c r="J31" s="62">
        <f>IF(H31 =0,0,( G31 - H31 ) / H31 )</f>
        <v>5.4217900455645646E-2</v>
      </c>
    </row>
    <row r="32" spans="1:10" x14ac:dyDescent="0.3">
      <c r="A32" s="6" t="s">
        <v>38</v>
      </c>
    </row>
    <row r="33" spans="1:10" x14ac:dyDescent="0.3">
      <c r="A33" s="6" t="s">
        <v>39</v>
      </c>
      <c r="B33" s="63" t="s">
        <v>77</v>
      </c>
      <c r="C33" s="64" t="s">
        <v>52</v>
      </c>
      <c r="D33" s="65" t="s">
        <v>52</v>
      </c>
      <c r="E33" s="65" t="s">
        <v>52</v>
      </c>
      <c r="F33" s="66" t="s">
        <v>52</v>
      </c>
      <c r="G33" s="67" t="s">
        <v>52</v>
      </c>
      <c r="H33" s="68" t="s">
        <v>52</v>
      </c>
      <c r="I33" s="68" t="s">
        <v>52</v>
      </c>
      <c r="J33" s="69" t="s">
        <v>52</v>
      </c>
    </row>
    <row r="34" spans="1:10" x14ac:dyDescent="0.3">
      <c r="A34" s="6" t="s">
        <v>40</v>
      </c>
      <c r="B34" s="14" t="s">
        <v>78</v>
      </c>
      <c r="C34" s="21">
        <v>7265742238</v>
      </c>
      <c r="D34" s="22">
        <v>7541774046</v>
      </c>
      <c r="E34" s="22">
        <f>C34 - D34</f>
        <v>-276031808</v>
      </c>
      <c r="F34" s="23">
        <f>IF(D34 =0,0,( C34 - D34 ) / D34 )</f>
        <v>-3.6600381596741359E-2</v>
      </c>
      <c r="G34" s="24">
        <v>22941550654</v>
      </c>
      <c r="H34" s="25">
        <v>23994689230</v>
      </c>
      <c r="I34" s="25">
        <f>G34 - H34</f>
        <v>-1053138576</v>
      </c>
      <c r="J34" s="26">
        <f>IF(H34 =0,0,( G34 - H34 ) / H34 )</f>
        <v>-4.3890486178220028E-2</v>
      </c>
    </row>
    <row r="35" spans="1:10" x14ac:dyDescent="0.3">
      <c r="A35" s="6" t="s">
        <v>41</v>
      </c>
      <c r="B35" s="14" t="s">
        <v>79</v>
      </c>
      <c r="C35" s="21">
        <v>355050303</v>
      </c>
      <c r="D35" s="22">
        <v>322736279</v>
      </c>
      <c r="E35" s="22">
        <f>C35 - D35</f>
        <v>32314024</v>
      </c>
      <c r="F35" s="23">
        <f>IF(D35 =0,0,( C35 - D35 ) / D35 )</f>
        <v>0.10012516752106447</v>
      </c>
      <c r="G35" s="24">
        <v>894056480</v>
      </c>
      <c r="H35" s="25">
        <v>803478233</v>
      </c>
      <c r="I35" s="25">
        <f>G35 - H35</f>
        <v>90578247</v>
      </c>
      <c r="J35" s="26">
        <f>IF(H35 =0,0,( G35 - H35 ) / H35 )</f>
        <v>0.11273267063104123</v>
      </c>
    </row>
    <row r="36" spans="1:10" x14ac:dyDescent="0.3">
      <c r="A36" s="6" t="s">
        <v>42</v>
      </c>
      <c r="B36" s="14" t="s">
        <v>80</v>
      </c>
      <c r="C36" s="70">
        <v>7620792541</v>
      </c>
      <c r="D36" s="71">
        <v>7864510325</v>
      </c>
      <c r="E36" s="71">
        <f>C36 - D36</f>
        <v>-243717784</v>
      </c>
      <c r="F36" s="72">
        <f>IF(D36 =0,0,( C36 - D36 ) / D36 )</f>
        <v>-3.0989568826079453E-2</v>
      </c>
      <c r="G36" s="73">
        <v>23835607134</v>
      </c>
      <c r="H36" s="74">
        <v>24798167463</v>
      </c>
      <c r="I36" s="74">
        <f>G36 - H36</f>
        <v>-962560329</v>
      </c>
      <c r="J36" s="75">
        <f>IF(H36 =0,0,( G36 - H36 ) / H36 )</f>
        <v>-3.8815784692001296E-2</v>
      </c>
    </row>
    <row r="37" spans="1:10" x14ac:dyDescent="0.3">
      <c r="A37" s="6" t="s">
        <v>43</v>
      </c>
      <c r="B37" s="76" t="s">
        <v>81</v>
      </c>
      <c r="C37" s="77">
        <v>7620792541</v>
      </c>
      <c r="D37" s="78">
        <v>7864510325</v>
      </c>
      <c r="E37" s="78">
        <f>C37 - D37</f>
        <v>-243717784</v>
      </c>
      <c r="F37" s="79">
        <f>IF(D37 =0,0,( C37 - D37 ) / D37 )</f>
        <v>-3.0989568826079453E-2</v>
      </c>
      <c r="G37" s="80">
        <v>23835607134</v>
      </c>
      <c r="H37" s="81">
        <v>24798167463</v>
      </c>
      <c r="I37" s="81">
        <f>G37 - H37</f>
        <v>-962560329</v>
      </c>
      <c r="J37" s="82">
        <f>IF(H37 =0,0,( G37 - H37 ) / H37 )</f>
        <v>-3.8815784692001296E-2</v>
      </c>
    </row>
    <row r="38" spans="1:10" x14ac:dyDescent="0.3">
      <c r="A38" s="6" t="s">
        <v>44</v>
      </c>
      <c r="B38" s="14" t="s">
        <v>82</v>
      </c>
      <c r="C38" s="83">
        <v>0.95341030000000004</v>
      </c>
      <c r="D38" s="84">
        <v>0.95896300000000001</v>
      </c>
      <c r="E38" s="84">
        <f>C38 - D38</f>
        <v>-5.552699999999966E-3</v>
      </c>
      <c r="F38" s="85">
        <f>IF(D38 =0,0,( C38 - D38 ) / D38 )</f>
        <v>-5.7903172489449182E-3</v>
      </c>
      <c r="G38" s="86">
        <v>0.96249070000000003</v>
      </c>
      <c r="H38" s="87">
        <v>0.96759930000000005</v>
      </c>
      <c r="I38" s="87">
        <f>G38 - H38</f>
        <v>-5.1086000000000187E-3</v>
      </c>
      <c r="J38" s="88">
        <f>IF(H38 =0,0,( G38 - H38 ) / H38 )</f>
        <v>-5.2796648364669329E-3</v>
      </c>
    </row>
    <row r="39" spans="1:10" x14ac:dyDescent="0.3">
      <c r="A39" s="6" t="s">
        <v>45</v>
      </c>
    </row>
    <row r="40" spans="1:10" x14ac:dyDescent="0.3">
      <c r="A40" s="6" t="s">
        <v>46</v>
      </c>
      <c r="B40" s="89" t="s">
        <v>83</v>
      </c>
      <c r="C40" s="90" t="s">
        <v>52</v>
      </c>
      <c r="D40" s="91" t="s">
        <v>52</v>
      </c>
      <c r="E40" s="91" t="s">
        <v>52</v>
      </c>
      <c r="F40" s="92" t="s">
        <v>52</v>
      </c>
      <c r="G40" s="93" t="s">
        <v>52</v>
      </c>
      <c r="H40" s="94" t="s">
        <v>52</v>
      </c>
      <c r="I40" s="94" t="s">
        <v>52</v>
      </c>
      <c r="J40" s="95" t="s">
        <v>52</v>
      </c>
    </row>
    <row r="41" spans="1:10" x14ac:dyDescent="0.3">
      <c r="A41" s="6" t="s">
        <v>47</v>
      </c>
      <c r="B41" s="14" t="s">
        <v>84</v>
      </c>
      <c r="C41" s="21">
        <v>240098894.4590416</v>
      </c>
      <c r="D41" s="22">
        <v>254954516.46067712</v>
      </c>
      <c r="E41" s="22">
        <f>C41 - D41</f>
        <v>-14855622.001635522</v>
      </c>
      <c r="F41" s="23">
        <f>IF(D41 =0,0,( C41 - D41 ) / D41 )</f>
        <v>-5.8267734213395574E-2</v>
      </c>
      <c r="G41" s="24">
        <v>761286975.01246953</v>
      </c>
      <c r="H41" s="25">
        <v>811155883.60851133</v>
      </c>
      <c r="I41" s="25">
        <f>G41 - H41</f>
        <v>-49868908.596041799</v>
      </c>
      <c r="J41" s="26">
        <f>IF(H41 =0,0,( G41 - H41 ) / H41 )</f>
        <v>-6.1478822509669497E-2</v>
      </c>
    </row>
    <row r="42" spans="1:10" x14ac:dyDescent="0.3">
      <c r="A42" s="6" t="s">
        <v>48</v>
      </c>
    </row>
    <row r="43" spans="1:10" x14ac:dyDescent="0.3">
      <c r="A43" s="6" t="s">
        <v>49</v>
      </c>
      <c r="B43" s="96" t="s">
        <v>85</v>
      </c>
      <c r="C43" s="97" t="s">
        <v>52</v>
      </c>
      <c r="D43" s="98" t="s">
        <v>52</v>
      </c>
      <c r="E43" s="98" t="s">
        <v>52</v>
      </c>
      <c r="F43" s="99" t="s">
        <v>52</v>
      </c>
      <c r="G43" s="100" t="s">
        <v>52</v>
      </c>
      <c r="H43" s="101" t="s">
        <v>52</v>
      </c>
      <c r="I43" s="101" t="s">
        <v>52</v>
      </c>
      <c r="J43" s="102" t="s">
        <v>52</v>
      </c>
    </row>
    <row r="44" spans="1:10" x14ac:dyDescent="0.3">
      <c r="A44" s="6" t="s">
        <v>50</v>
      </c>
      <c r="B44" s="14" t="s">
        <v>86</v>
      </c>
      <c r="C44" s="21">
        <v>-12313801.083333334</v>
      </c>
      <c r="D44" s="22">
        <v>-12313801</v>
      </c>
      <c r="E44" s="22">
        <f>C44 - D44</f>
        <v>-8.333333395421505E-2</v>
      </c>
      <c r="F44" s="23">
        <f>IF(D44 =0,0,( C44 - D44 ) / D44 )</f>
        <v>6.7674744747145943E-9</v>
      </c>
      <c r="G44" s="24">
        <v>-36941403.25</v>
      </c>
      <c r="H44" s="25">
        <v>-36941403</v>
      </c>
      <c r="I44" s="25">
        <f>G44 - H44</f>
        <v>-0.25</v>
      </c>
      <c r="J44" s="26">
        <f>IF(H44 =0,0,( G44 - H44 ) / H44 )</f>
        <v>6.7674744242929812E-9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12</v>
      </c>
      <c r="B46" s="14" t="s">
        <v>87</v>
      </c>
      <c r="C46" s="21">
        <v>-1722090.04</v>
      </c>
      <c r="D46" s="22">
        <v>-1722090</v>
      </c>
      <c r="E46" s="22">
        <f t="shared" ref="E46:E57" si="4">C46 - D46</f>
        <v>-4.0000000037252903E-2</v>
      </c>
      <c r="F46" s="23">
        <f t="shared" ref="F46:F57" si="5">IF(D46 =0,0,( C46 - D46 ) / D46 )</f>
        <v>2.3227589752714958E-8</v>
      </c>
      <c r="G46" s="24">
        <v>-5166270.12</v>
      </c>
      <c r="H46" s="25">
        <v>-5166270</v>
      </c>
      <c r="I46" s="25">
        <f t="shared" ref="I46:I57" si="6">G46 - H46</f>
        <v>-0.12000000011175871</v>
      </c>
      <c r="J46" s="26">
        <f t="shared" ref="J46:J57" si="7">IF(H46 =0,0,( G46 - H46 ) / H46 )</f>
        <v>2.3227589752714958E-8</v>
      </c>
    </row>
    <row r="47" spans="1:10" x14ac:dyDescent="0.3">
      <c r="A47" s="6" t="s">
        <v>13</v>
      </c>
      <c r="B47" s="103" t="s">
        <v>88</v>
      </c>
      <c r="C47" s="104">
        <v>226063003.33570826</v>
      </c>
      <c r="D47" s="105">
        <v>240918625</v>
      </c>
      <c r="E47" s="105">
        <f t="shared" si="4"/>
        <v>-14855621.664291739</v>
      </c>
      <c r="F47" s="106">
        <f t="shared" si="5"/>
        <v>-6.1662404325492644E-2</v>
      </c>
      <c r="G47" s="107">
        <v>719179301.64246953</v>
      </c>
      <c r="H47" s="108">
        <v>769048210</v>
      </c>
      <c r="I47" s="108">
        <f t="shared" si="6"/>
        <v>-49868908.357530475</v>
      </c>
      <c r="J47" s="109">
        <f t="shared" si="7"/>
        <v>-6.4844970327062434E-2</v>
      </c>
    </row>
    <row r="48" spans="1:10" x14ac:dyDescent="0.3">
      <c r="A48" s="6" t="s">
        <v>15</v>
      </c>
      <c r="B48" s="14" t="s">
        <v>89</v>
      </c>
      <c r="C48" s="110">
        <v>287218015.81</v>
      </c>
      <c r="D48" s="111">
        <v>266815385.9304994</v>
      </c>
      <c r="E48" s="111">
        <f t="shared" si="4"/>
        <v>20402629.879500598</v>
      </c>
      <c r="F48" s="112">
        <f t="shared" si="5"/>
        <v>7.6467216492586809E-2</v>
      </c>
      <c r="G48" s="113">
        <v>776838802.90999997</v>
      </c>
      <c r="H48" s="114">
        <v>736886371.71219897</v>
      </c>
      <c r="I48" s="114">
        <f t="shared" si="6"/>
        <v>39952431.197800994</v>
      </c>
      <c r="J48" s="115">
        <f t="shared" si="7"/>
        <v>5.4217899436746486E-2</v>
      </c>
    </row>
    <row r="49" spans="1:10" x14ac:dyDescent="0.3">
      <c r="A49" s="6" t="s">
        <v>16</v>
      </c>
      <c r="B49" s="14" t="s">
        <v>90</v>
      </c>
      <c r="C49" s="21">
        <v>287218015.81</v>
      </c>
      <c r="D49" s="22">
        <v>266815386</v>
      </c>
      <c r="E49" s="22">
        <f t="shared" si="4"/>
        <v>20402629.810000002</v>
      </c>
      <c r="F49" s="23">
        <f t="shared" si="5"/>
        <v>7.6467216212186509E-2</v>
      </c>
      <c r="G49" s="24">
        <v>776838802.90999997</v>
      </c>
      <c r="H49" s="25">
        <v>736886371</v>
      </c>
      <c r="I49" s="25">
        <f t="shared" si="6"/>
        <v>39952431.909999967</v>
      </c>
      <c r="J49" s="26">
        <f t="shared" si="7"/>
        <v>5.4217900455645646E-2</v>
      </c>
    </row>
    <row r="50" spans="1:10" x14ac:dyDescent="0.3">
      <c r="A50" s="6" t="s">
        <v>17</v>
      </c>
      <c r="B50" s="14" t="s">
        <v>91</v>
      </c>
      <c r="C50" s="116">
        <v>0.95341030000000004</v>
      </c>
      <c r="D50" s="117">
        <v>0.95896300000000001</v>
      </c>
      <c r="E50" s="117">
        <f t="shared" si="4"/>
        <v>-5.552699999999966E-3</v>
      </c>
      <c r="F50" s="118">
        <f t="shared" si="5"/>
        <v>-5.7903172489449182E-3</v>
      </c>
      <c r="G50" s="119">
        <v>0</v>
      </c>
      <c r="H50" s="120">
        <v>0</v>
      </c>
      <c r="I50" s="120">
        <f t="shared" si="6"/>
        <v>0</v>
      </c>
      <c r="J50" s="121">
        <f t="shared" si="7"/>
        <v>0</v>
      </c>
    </row>
    <row r="51" spans="1:10" x14ac:dyDescent="0.3">
      <c r="A51" s="6" t="s">
        <v>18</v>
      </c>
      <c r="B51" s="14" t="s">
        <v>92</v>
      </c>
      <c r="C51" s="122">
        <v>274299398.49752265</v>
      </c>
      <c r="D51" s="123">
        <v>256298496.68499598</v>
      </c>
      <c r="E51" s="123">
        <f t="shared" si="4"/>
        <v>18000901.812526673</v>
      </c>
      <c r="F51" s="124">
        <f t="shared" si="5"/>
        <v>7.0234129522229335E-2</v>
      </c>
      <c r="G51" s="125">
        <v>747676488.71500099</v>
      </c>
      <c r="H51" s="126">
        <v>713756343.76071584</v>
      </c>
      <c r="I51" s="126">
        <f t="shared" si="6"/>
        <v>33920144.954285145</v>
      </c>
      <c r="J51" s="127">
        <f t="shared" si="7"/>
        <v>4.7523423435458456E-2</v>
      </c>
    </row>
    <row r="52" spans="1:10" x14ac:dyDescent="0.3">
      <c r="A52" s="6" t="s">
        <v>19</v>
      </c>
      <c r="B52" s="14" t="s">
        <v>93</v>
      </c>
      <c r="C52" s="128">
        <v>-48236395.161814392</v>
      </c>
      <c r="D52" s="129">
        <v>-15379871.684995979</v>
      </c>
      <c r="E52" s="129">
        <f t="shared" si="4"/>
        <v>-32856523.476818413</v>
      </c>
      <c r="F52" s="130">
        <f t="shared" si="5"/>
        <v>2.1363327438467508</v>
      </c>
      <c r="G52" s="131">
        <v>-28497187.072531462</v>
      </c>
      <c r="H52" s="132">
        <v>55291866</v>
      </c>
      <c r="I52" s="132">
        <f t="shared" si="6"/>
        <v>-83789053.072531462</v>
      </c>
      <c r="J52" s="133">
        <f t="shared" si="7"/>
        <v>-1.5153956473910912</v>
      </c>
    </row>
    <row r="53" spans="1:10" x14ac:dyDescent="0.3">
      <c r="A53" s="6" t="s">
        <v>20</v>
      </c>
      <c r="B53" s="14" t="s">
        <v>94</v>
      </c>
      <c r="C53" s="134">
        <v>-6583.7690170679134</v>
      </c>
      <c r="D53" s="135">
        <v>0</v>
      </c>
      <c r="E53" s="135">
        <f t="shared" si="4"/>
        <v>-6583.7690170679134</v>
      </c>
      <c r="F53" s="136">
        <f t="shared" si="5"/>
        <v>0</v>
      </c>
      <c r="G53" s="137">
        <v>-19755.035370318372</v>
      </c>
      <c r="H53" s="138">
        <v>0</v>
      </c>
      <c r="I53" s="138">
        <f t="shared" si="6"/>
        <v>-19755.035370318372</v>
      </c>
      <c r="J53" s="139">
        <f t="shared" si="7"/>
        <v>0</v>
      </c>
    </row>
    <row r="54" spans="1:10" x14ac:dyDescent="0.3">
      <c r="A54" s="6" t="s">
        <v>21</v>
      </c>
      <c r="B54" s="14" t="s">
        <v>95</v>
      </c>
      <c r="C54" s="21">
        <v>-103411974.01040366</v>
      </c>
      <c r="D54" s="22">
        <v>-52466274</v>
      </c>
      <c r="E54" s="22">
        <f t="shared" si="4"/>
        <v>-50945700.010403663</v>
      </c>
      <c r="F54" s="23">
        <f t="shared" si="5"/>
        <v>0.97101806791928202</v>
      </c>
      <c r="G54" s="24">
        <v>-147765613</v>
      </c>
      <c r="H54" s="25">
        <v>-147765614</v>
      </c>
      <c r="I54" s="25">
        <f t="shared" si="6"/>
        <v>1</v>
      </c>
      <c r="J54" s="26">
        <f t="shared" si="7"/>
        <v>-6.7674743326955621E-9</v>
      </c>
    </row>
    <row r="55" spans="1:10" x14ac:dyDescent="0.3">
      <c r="A55" s="6" t="s">
        <v>22</v>
      </c>
      <c r="B55" s="14" t="s">
        <v>96</v>
      </c>
      <c r="C55" s="140">
        <v>-98482</v>
      </c>
      <c r="D55" s="141">
        <v>0</v>
      </c>
      <c r="E55" s="141">
        <f t="shared" si="4"/>
        <v>-98482</v>
      </c>
      <c r="F55" s="142">
        <f t="shared" si="5"/>
        <v>0</v>
      </c>
      <c r="G55" s="143">
        <v>-98482</v>
      </c>
      <c r="H55" s="144">
        <v>0</v>
      </c>
      <c r="I55" s="144">
        <f t="shared" si="6"/>
        <v>-98482</v>
      </c>
      <c r="J55" s="145">
        <f t="shared" si="7"/>
        <v>0</v>
      </c>
    </row>
    <row r="56" spans="1:10" x14ac:dyDescent="0.3">
      <c r="A56" s="6" t="s">
        <v>23</v>
      </c>
      <c r="B56" s="14" t="s">
        <v>97</v>
      </c>
      <c r="C56" s="21">
        <v>12313801.083333334</v>
      </c>
      <c r="D56" s="22">
        <v>12313801.147188336</v>
      </c>
      <c r="E56" s="22">
        <f t="shared" si="4"/>
        <v>-6.3855001702904701E-2</v>
      </c>
      <c r="F56" s="23">
        <f t="shared" si="5"/>
        <v>-5.1856450286664729E-9</v>
      </c>
      <c r="G56" s="24">
        <v>36941403.25</v>
      </c>
      <c r="H56" s="25">
        <v>36941403.441565007</v>
      </c>
      <c r="I56" s="25">
        <f t="shared" si="6"/>
        <v>-0.19156500697135925</v>
      </c>
      <c r="J56" s="26">
        <f t="shared" si="7"/>
        <v>-5.1856450790880861E-9</v>
      </c>
    </row>
    <row r="57" spans="1:10" x14ac:dyDescent="0.3">
      <c r="A57" s="6" t="s">
        <v>24</v>
      </c>
      <c r="B57" s="146" t="s">
        <v>98</v>
      </c>
      <c r="C57" s="147">
        <v>-139439633.85790178</v>
      </c>
      <c r="D57" s="148">
        <v>-55532344</v>
      </c>
      <c r="E57" s="148">
        <f t="shared" si="4"/>
        <v>-83907289.857901782</v>
      </c>
      <c r="F57" s="149">
        <f t="shared" si="5"/>
        <v>1.5109625096664707</v>
      </c>
      <c r="G57" s="150">
        <v>-139439634</v>
      </c>
      <c r="H57" s="151">
        <v>-55532345</v>
      </c>
      <c r="I57" s="151">
        <f t="shared" si="6"/>
        <v>-83907289</v>
      </c>
      <c r="J57" s="152">
        <f t="shared" si="7"/>
        <v>1.5109624670090918</v>
      </c>
    </row>
    <row r="58" spans="1:10" x14ac:dyDescent="0.3">
      <c r="A58" s="6" t="s">
        <v>25</v>
      </c>
    </row>
    <row r="59" spans="1:10" x14ac:dyDescent="0.3">
      <c r="A59" s="6" t="s">
        <v>26</v>
      </c>
      <c r="B59" s="153" t="s">
        <v>99</v>
      </c>
      <c r="C59" s="154" t="s">
        <v>52</v>
      </c>
      <c r="D59" s="155" t="s">
        <v>52</v>
      </c>
      <c r="E59" s="155" t="s">
        <v>52</v>
      </c>
      <c r="F59" s="156" t="s">
        <v>52</v>
      </c>
      <c r="G59" s="157" t="s">
        <v>52</v>
      </c>
      <c r="H59" s="158" t="s">
        <v>52</v>
      </c>
      <c r="I59" s="158" t="s">
        <v>52</v>
      </c>
      <c r="J59" s="159" t="s">
        <v>52</v>
      </c>
    </row>
    <row r="60" spans="1:10" x14ac:dyDescent="0.3">
      <c r="A60" s="6" t="s">
        <v>27</v>
      </c>
      <c r="B60" s="14" t="s">
        <v>100</v>
      </c>
      <c r="C60" s="160">
        <v>-103510456.01040366</v>
      </c>
      <c r="D60" s="161">
        <v>0</v>
      </c>
      <c r="E60" s="161">
        <f t="shared" ref="E60:E69" si="8">C60 - D60</f>
        <v>-103510456.01040366</v>
      </c>
      <c r="F60" s="162">
        <f t="shared" ref="F60:F69" si="9">IF(D60 =0,0,( C60 - D60 ) / D60 )</f>
        <v>0</v>
      </c>
      <c r="G60" s="163">
        <v>0</v>
      </c>
      <c r="H60" s="164">
        <v>0</v>
      </c>
      <c r="I60" s="164">
        <f t="shared" ref="I60:I69" si="10">G60 - H60</f>
        <v>0</v>
      </c>
      <c r="J60" s="165">
        <f t="shared" ref="J60:J69" si="11">IF(H60 =0,0,( G60 - H60 ) / H60 )</f>
        <v>0</v>
      </c>
    </row>
    <row r="61" spans="1:10" x14ac:dyDescent="0.3">
      <c r="A61" s="6" t="s">
        <v>28</v>
      </c>
      <c r="B61" s="14" t="s">
        <v>101</v>
      </c>
      <c r="C61" s="166">
        <v>-139433050.08888471</v>
      </c>
      <c r="D61" s="167">
        <v>0</v>
      </c>
      <c r="E61" s="167">
        <f t="shared" si="8"/>
        <v>-139433050.08888471</v>
      </c>
      <c r="F61" s="168">
        <f t="shared" si="9"/>
        <v>0</v>
      </c>
      <c r="G61" s="169">
        <v>0</v>
      </c>
      <c r="H61" s="170">
        <v>0</v>
      </c>
      <c r="I61" s="170">
        <f t="shared" si="10"/>
        <v>0</v>
      </c>
      <c r="J61" s="171">
        <f t="shared" si="11"/>
        <v>0</v>
      </c>
    </row>
    <row r="62" spans="1:10" x14ac:dyDescent="0.3">
      <c r="A62" s="6" t="s">
        <v>30</v>
      </c>
      <c r="B62" s="14" t="s">
        <v>102</v>
      </c>
      <c r="C62" s="172">
        <v>-242943506.09928837</v>
      </c>
      <c r="D62" s="173">
        <v>0</v>
      </c>
      <c r="E62" s="173">
        <f t="shared" si="8"/>
        <v>-242943506.09928837</v>
      </c>
      <c r="F62" s="174">
        <f t="shared" si="9"/>
        <v>0</v>
      </c>
      <c r="G62" s="175">
        <v>0</v>
      </c>
      <c r="H62" s="176">
        <v>0</v>
      </c>
      <c r="I62" s="176">
        <f t="shared" si="10"/>
        <v>0</v>
      </c>
      <c r="J62" s="177">
        <f t="shared" si="11"/>
        <v>0</v>
      </c>
    </row>
    <row r="63" spans="1:10" x14ac:dyDescent="0.3">
      <c r="A63" s="6" t="s">
        <v>32</v>
      </c>
      <c r="B63" s="14" t="s">
        <v>103</v>
      </c>
      <c r="C63" s="178">
        <v>-121471753.04964419</v>
      </c>
      <c r="D63" s="179">
        <v>0</v>
      </c>
      <c r="E63" s="179">
        <f t="shared" si="8"/>
        <v>-121471753.04964419</v>
      </c>
      <c r="F63" s="180">
        <f t="shared" si="9"/>
        <v>0</v>
      </c>
      <c r="G63" s="181">
        <v>0</v>
      </c>
      <c r="H63" s="182">
        <v>0</v>
      </c>
      <c r="I63" s="182">
        <f t="shared" si="10"/>
        <v>0</v>
      </c>
      <c r="J63" s="183">
        <f t="shared" si="11"/>
        <v>0</v>
      </c>
    </row>
    <row r="64" spans="1:10" x14ac:dyDescent="0.3">
      <c r="A64" s="6" t="s">
        <v>33</v>
      </c>
      <c r="B64" s="14" t="s">
        <v>104</v>
      </c>
      <c r="C64" s="184">
        <v>5.9999999999999995E-4</v>
      </c>
      <c r="D64" s="185">
        <v>0</v>
      </c>
      <c r="E64" s="185">
        <f t="shared" si="8"/>
        <v>5.9999999999999995E-4</v>
      </c>
      <c r="F64" s="186">
        <f t="shared" si="9"/>
        <v>0</v>
      </c>
      <c r="G64" s="187">
        <v>0</v>
      </c>
      <c r="H64" s="188">
        <v>0</v>
      </c>
      <c r="I64" s="188">
        <f t="shared" si="10"/>
        <v>0</v>
      </c>
      <c r="J64" s="189">
        <f t="shared" si="11"/>
        <v>0</v>
      </c>
    </row>
    <row r="65" spans="1:10" x14ac:dyDescent="0.3">
      <c r="A65" s="6" t="s">
        <v>35</v>
      </c>
      <c r="B65" s="14" t="s">
        <v>105</v>
      </c>
      <c r="C65" s="190">
        <v>6.9999999999999999E-4</v>
      </c>
      <c r="D65" s="191">
        <v>0</v>
      </c>
      <c r="E65" s="191">
        <f t="shared" si="8"/>
        <v>6.9999999999999999E-4</v>
      </c>
      <c r="F65" s="192">
        <f t="shared" si="9"/>
        <v>0</v>
      </c>
      <c r="G65" s="193">
        <v>0</v>
      </c>
      <c r="H65" s="194">
        <v>0</v>
      </c>
      <c r="I65" s="194">
        <f t="shared" si="10"/>
        <v>0</v>
      </c>
      <c r="J65" s="195">
        <f t="shared" si="11"/>
        <v>0</v>
      </c>
    </row>
    <row r="66" spans="1:10" x14ac:dyDescent="0.3">
      <c r="A66" s="6" t="s">
        <v>36</v>
      </c>
      <c r="B66" s="14" t="s">
        <v>106</v>
      </c>
      <c r="C66" s="196">
        <v>1.2999999999999999E-3</v>
      </c>
      <c r="D66" s="197">
        <v>0</v>
      </c>
      <c r="E66" s="197">
        <f t="shared" si="8"/>
        <v>1.2999999999999999E-3</v>
      </c>
      <c r="F66" s="198">
        <f t="shared" si="9"/>
        <v>0</v>
      </c>
      <c r="G66" s="199">
        <v>0</v>
      </c>
      <c r="H66" s="200">
        <v>0</v>
      </c>
      <c r="I66" s="200">
        <f t="shared" si="10"/>
        <v>0</v>
      </c>
      <c r="J66" s="201">
        <f t="shared" si="11"/>
        <v>0</v>
      </c>
    </row>
    <row r="67" spans="1:10" x14ac:dyDescent="0.3">
      <c r="A67" s="6" t="s">
        <v>37</v>
      </c>
      <c r="B67" s="14" t="s">
        <v>107</v>
      </c>
      <c r="C67" s="202">
        <v>6.4999999999999997E-4</v>
      </c>
      <c r="D67" s="203">
        <v>0</v>
      </c>
      <c r="E67" s="203">
        <f t="shared" si="8"/>
        <v>6.4999999999999997E-4</v>
      </c>
      <c r="F67" s="204">
        <f t="shared" si="9"/>
        <v>0</v>
      </c>
      <c r="G67" s="205">
        <v>0</v>
      </c>
      <c r="H67" s="206">
        <v>0</v>
      </c>
      <c r="I67" s="206">
        <f t="shared" si="10"/>
        <v>0</v>
      </c>
      <c r="J67" s="207">
        <f t="shared" si="11"/>
        <v>0</v>
      </c>
    </row>
    <row r="68" spans="1:10" x14ac:dyDescent="0.3">
      <c r="A68" s="6" t="s">
        <v>38</v>
      </c>
      <c r="B68" s="14" t="s">
        <v>108</v>
      </c>
      <c r="C68" s="208">
        <v>5.4200000000000003E-5</v>
      </c>
      <c r="D68" s="209">
        <v>0</v>
      </c>
      <c r="E68" s="209">
        <f t="shared" si="8"/>
        <v>5.4200000000000003E-5</v>
      </c>
      <c r="F68" s="210">
        <f t="shared" si="9"/>
        <v>0</v>
      </c>
      <c r="G68" s="211">
        <v>0</v>
      </c>
      <c r="H68" s="212">
        <v>0</v>
      </c>
      <c r="I68" s="212">
        <f t="shared" si="10"/>
        <v>0</v>
      </c>
      <c r="J68" s="213">
        <f t="shared" si="11"/>
        <v>0</v>
      </c>
    </row>
    <row r="69" spans="1:10" x14ac:dyDescent="0.3">
      <c r="A69" s="6" t="s">
        <v>39</v>
      </c>
      <c r="B69" s="214" t="s">
        <v>109</v>
      </c>
      <c r="C69" s="215">
        <v>-6583.7690170679134</v>
      </c>
      <c r="D69" s="216">
        <v>0</v>
      </c>
      <c r="E69" s="216">
        <f t="shared" si="8"/>
        <v>-6583.7690170679134</v>
      </c>
      <c r="F69" s="217">
        <f t="shared" si="9"/>
        <v>0</v>
      </c>
      <c r="G69" s="218">
        <v>0</v>
      </c>
      <c r="H69" s="219">
        <v>0</v>
      </c>
      <c r="I69" s="219">
        <f t="shared" si="10"/>
        <v>0</v>
      </c>
      <c r="J69" s="220">
        <f t="shared" si="11"/>
        <v>0</v>
      </c>
    </row>
    <row r="70" spans="1:10" x14ac:dyDescent="0.3">
      <c r="A70" s="6" t="s">
        <v>40</v>
      </c>
      <c r="B70" s="221" t="s">
        <v>52</v>
      </c>
    </row>
    <row r="71" spans="1:10" x14ac:dyDescent="0.3">
      <c r="A71" s="6" t="s">
        <v>41</v>
      </c>
      <c r="B71" s="221" t="s">
        <v>110</v>
      </c>
    </row>
    <row r="72" spans="1:10" x14ac:dyDescent="0.3">
      <c r="A72" s="6" t="s">
        <v>42</v>
      </c>
      <c r="B72" s="221" t="s">
        <v>111</v>
      </c>
    </row>
    <row r="73" spans="1:10" x14ac:dyDescent="0.3">
      <c r="A73" s="6" t="s">
        <v>43</v>
      </c>
      <c r="B73" s="221" t="s">
        <v>112</v>
      </c>
    </row>
    <row r="74" spans="1:10" x14ac:dyDescent="0.3">
      <c r="A74" s="6" t="s">
        <v>44</v>
      </c>
      <c r="B74" s="221" t="s">
        <v>54</v>
      </c>
    </row>
    <row r="75" spans="1:10" x14ac:dyDescent="0.3">
      <c r="A75" s="6" t="s">
        <v>45</v>
      </c>
      <c r="B75" s="221" t="s">
        <v>55</v>
      </c>
    </row>
    <row r="76" spans="1:10" x14ac:dyDescent="0.3">
      <c r="A76" s="6" t="s">
        <v>46</v>
      </c>
      <c r="B76" s="222" t="s">
        <v>52</v>
      </c>
    </row>
    <row r="77" spans="1:10" x14ac:dyDescent="0.3">
      <c r="A77" s="6" t="s">
        <v>47</v>
      </c>
      <c r="B77" s="222" t="s">
        <v>113</v>
      </c>
    </row>
    <row r="78" spans="1:10" x14ac:dyDescent="0.3">
      <c r="A78" s="6" t="s">
        <v>48</v>
      </c>
    </row>
    <row r="79" spans="1:10" x14ac:dyDescent="0.3">
      <c r="A79" s="6" t="s">
        <v>49</v>
      </c>
    </row>
    <row r="80" spans="1:10" x14ac:dyDescent="0.3">
      <c r="A80" s="6" t="s">
        <v>50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3" customFormat="1" x14ac:dyDescent="0.3">
      <c r="B1" s="393" t="s">
        <v>193</v>
      </c>
    </row>
    <row r="2" spans="1:13" s="393" customFormat="1" x14ac:dyDescent="0.3">
      <c r="B2" s="393" t="s">
        <v>192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49" t="s">
        <v>114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50" t="s">
        <v>0</v>
      </c>
      <c r="C6" s="350" t="s">
        <v>1</v>
      </c>
      <c r="D6" s="350" t="s">
        <v>2</v>
      </c>
      <c r="E6" s="350" t="s">
        <v>3</v>
      </c>
      <c r="F6" s="350" t="s">
        <v>4</v>
      </c>
      <c r="G6" s="350" t="s">
        <v>5</v>
      </c>
      <c r="H6" s="350" t="s">
        <v>6</v>
      </c>
      <c r="I6" s="350" t="s">
        <v>7</v>
      </c>
      <c r="J6" s="350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51" t="s">
        <v>9</v>
      </c>
      <c r="B8" s="351" t="s">
        <v>115</v>
      </c>
      <c r="C8" s="351" t="s">
        <v>116</v>
      </c>
      <c r="D8" s="351" t="s">
        <v>117</v>
      </c>
      <c r="E8" s="351" t="s">
        <v>118</v>
      </c>
      <c r="F8" s="351" t="s">
        <v>119</v>
      </c>
      <c r="G8" s="351" t="s">
        <v>120</v>
      </c>
      <c r="H8" s="351" t="s">
        <v>121</v>
      </c>
      <c r="I8" s="351" t="s">
        <v>122</v>
      </c>
      <c r="J8" s="351" t="s">
        <v>123</v>
      </c>
    </row>
    <row r="9" spans="1:13" x14ac:dyDescent="0.3">
      <c r="A9" s="352" t="s">
        <v>12</v>
      </c>
      <c r="B9" s="353" t="s">
        <v>11</v>
      </c>
      <c r="C9" s="354"/>
      <c r="D9" s="355"/>
      <c r="E9" s="356"/>
      <c r="F9" s="357"/>
      <c r="G9" s="358"/>
      <c r="H9" s="359"/>
      <c r="I9" s="359"/>
      <c r="J9" s="359"/>
    </row>
    <row r="10" spans="1:13" x14ac:dyDescent="0.3">
      <c r="A10" s="352" t="s">
        <v>13</v>
      </c>
      <c r="B10" s="360" t="s">
        <v>124</v>
      </c>
      <c r="C10" s="361"/>
      <c r="D10" s="362"/>
      <c r="E10" s="363"/>
      <c r="F10" s="364"/>
      <c r="G10" s="365"/>
      <c r="H10" s="359"/>
      <c r="I10" s="359"/>
      <c r="J10" s="359"/>
    </row>
    <row r="11" spans="1:13" x14ac:dyDescent="0.3">
      <c r="A11" s="352" t="s">
        <v>15</v>
      </c>
      <c r="B11" s="366" t="s">
        <v>125</v>
      </c>
      <c r="C11" s="367" t="s">
        <v>126</v>
      </c>
      <c r="D11" s="368">
        <v>305000</v>
      </c>
      <c r="E11" s="369">
        <v>305000</v>
      </c>
      <c r="F11" s="370">
        <f>IF(( E11 * 1000 ) =0,0,( H11 * 100 ) / ( E11 * 1000 ) )</f>
        <v>3.4508524590163936</v>
      </c>
      <c r="G11" s="371">
        <f>IF(( E11 * 1000 ) =0,0,( I11 * 100 ) / ( E11 * 1000 ) )</f>
        <v>4.336918032786885</v>
      </c>
      <c r="H11" s="359">
        <v>10525100</v>
      </c>
      <c r="I11" s="359">
        <v>13227600</v>
      </c>
      <c r="J11" s="359">
        <v>1948750</v>
      </c>
    </row>
    <row r="12" spans="1:13" x14ac:dyDescent="0.3">
      <c r="A12" s="352" t="s">
        <v>16</v>
      </c>
      <c r="B12" s="366" t="s">
        <v>127</v>
      </c>
      <c r="C12" s="367" t="s">
        <v>126</v>
      </c>
      <c r="D12" s="368">
        <v>54189.283036328401</v>
      </c>
      <c r="E12" s="369">
        <v>54189.283036328401</v>
      </c>
      <c r="F12" s="370">
        <f>IF(( E12 * 1000 ) =0,0,( H12 * 100 ) / ( E12 * 1000 ) )</f>
        <v>0.68061520000000064</v>
      </c>
      <c r="G12" s="371">
        <f>IF(( E12 * 1000 ) =0,0,( I12 * 100 ) / ( E12 * 1000 ) )</f>
        <v>0.68061520000000064</v>
      </c>
      <c r="H12" s="359">
        <v>368820.49711627298</v>
      </c>
      <c r="I12" s="359">
        <v>368820.49711627298</v>
      </c>
      <c r="J12" s="359">
        <v>0</v>
      </c>
    </row>
    <row r="13" spans="1:13" x14ac:dyDescent="0.3">
      <c r="A13" s="352" t="s">
        <v>17</v>
      </c>
      <c r="B13" s="372" t="s">
        <v>128</v>
      </c>
      <c r="C13" s="373"/>
      <c r="D13" s="374">
        <v>359189.28303632839</v>
      </c>
      <c r="E13" s="375">
        <v>359189.28303632839</v>
      </c>
      <c r="F13" s="376">
        <f>IF(( E13 * 1000 ) =0,0,( H13 * 100 ) / ( E13 * 1000 ) )</f>
        <v>3.0329191352890286</v>
      </c>
      <c r="G13" s="377">
        <f>IF(( E13 * 1000 ) =0,0,( I13 * 100 ) / ( E13 * 1000 ) )</f>
        <v>3.7853079530051379</v>
      </c>
      <c r="H13" s="378">
        <v>10893920.497116273</v>
      </c>
      <c r="I13" s="378">
        <v>13596420.497116273</v>
      </c>
      <c r="J13" s="378">
        <v>1948750</v>
      </c>
    </row>
    <row r="14" spans="1:13" x14ac:dyDescent="0.3">
      <c r="A14" s="352" t="s">
        <v>18</v>
      </c>
    </row>
    <row r="15" spans="1:13" x14ac:dyDescent="0.3">
      <c r="A15" s="352" t="s">
        <v>19</v>
      </c>
      <c r="B15" s="379" t="s">
        <v>129</v>
      </c>
      <c r="C15" s="380"/>
      <c r="D15" s="381">
        <v>359189.28303632839</v>
      </c>
      <c r="E15" s="382">
        <v>359189.28303632839</v>
      </c>
      <c r="F15" s="383">
        <f>IF(( E15 * 1000 ) =0,0,( H15 * 100 ) / ( E15 * 1000 ) )</f>
        <v>3.0329191352890286</v>
      </c>
      <c r="G15" s="384">
        <f>IF(( E15 * 1000 ) =0,0,( I15 * 100 ) / ( E15 * 1000 ) )</f>
        <v>3.7853079530051379</v>
      </c>
      <c r="H15" s="385">
        <v>10893920.497116273</v>
      </c>
      <c r="I15" s="385">
        <v>13596420.497116273</v>
      </c>
      <c r="J15" s="385">
        <v>1948750</v>
      </c>
    </row>
    <row r="16" spans="1:13" x14ac:dyDescent="0.3">
      <c r="A16" s="352" t="s">
        <v>20</v>
      </c>
    </row>
    <row r="17" spans="1:10" x14ac:dyDescent="0.3">
      <c r="A17" s="352" t="s">
        <v>21</v>
      </c>
      <c r="B17" s="386" t="s">
        <v>10</v>
      </c>
      <c r="C17" s="354"/>
      <c r="D17" s="355"/>
      <c r="E17" s="356"/>
      <c r="F17" s="357"/>
      <c r="G17" s="358"/>
      <c r="H17" s="359"/>
      <c r="I17" s="359"/>
      <c r="J17" s="359"/>
    </row>
    <row r="18" spans="1:10" x14ac:dyDescent="0.3">
      <c r="A18" s="352" t="s">
        <v>22</v>
      </c>
      <c r="B18" s="387" t="s">
        <v>130</v>
      </c>
      <c r="C18" s="361"/>
      <c r="D18" s="362"/>
      <c r="E18" s="363"/>
      <c r="F18" s="364"/>
      <c r="G18" s="365"/>
      <c r="H18" s="359"/>
      <c r="I18" s="359"/>
      <c r="J18" s="359"/>
    </row>
    <row r="19" spans="1:10" x14ac:dyDescent="0.3">
      <c r="A19" s="352" t="s">
        <v>23</v>
      </c>
      <c r="B19" s="388" t="s">
        <v>131</v>
      </c>
      <c r="C19" s="367" t="s">
        <v>132</v>
      </c>
      <c r="D19" s="368">
        <v>32851</v>
      </c>
      <c r="E19" s="369">
        <v>32851</v>
      </c>
      <c r="F19" s="370">
        <f>IF(( E19 * 1000 ) =0,0,( H19 * 100 ) / ( E19 * 1000 ) )</f>
        <v>0.80213329883412987</v>
      </c>
      <c r="G19" s="371">
        <f>IF(( E19 * 1000 ) =0,0,( I19 * 100 ) / ( E19 * 1000 ) )</f>
        <v>0.80213329883412987</v>
      </c>
      <c r="H19" s="359">
        <v>263508.81</v>
      </c>
      <c r="I19" s="359">
        <v>263508.81</v>
      </c>
      <c r="J19" s="359">
        <v>0</v>
      </c>
    </row>
    <row r="20" spans="1:10" x14ac:dyDescent="0.3">
      <c r="A20" s="352" t="s">
        <v>24</v>
      </c>
      <c r="B20" s="388" t="s">
        <v>133</v>
      </c>
      <c r="C20" s="367" t="s">
        <v>132</v>
      </c>
      <c r="D20" s="368">
        <v>22717</v>
      </c>
      <c r="E20" s="369">
        <v>22717</v>
      </c>
      <c r="F20" s="370">
        <f>IF(( E20 * 1000 ) =0,0,( H20 * 100 ) / ( E20 * 1000 ) )</f>
        <v>0.80299172425936527</v>
      </c>
      <c r="G20" s="371">
        <f>IF(( E20 * 1000 ) =0,0,( I20 * 100 ) / ( E20 * 1000 ) )</f>
        <v>0.80299172425936527</v>
      </c>
      <c r="H20" s="359">
        <v>182415.63</v>
      </c>
      <c r="I20" s="359">
        <v>182415.63</v>
      </c>
      <c r="J20" s="359">
        <v>0</v>
      </c>
    </row>
    <row r="21" spans="1:10" x14ac:dyDescent="0.3">
      <c r="A21" s="352" t="s">
        <v>25</v>
      </c>
      <c r="B21" s="389" t="s">
        <v>134</v>
      </c>
      <c r="C21" s="373"/>
      <c r="D21" s="374">
        <v>55568</v>
      </c>
      <c r="E21" s="375">
        <v>55568</v>
      </c>
      <c r="F21" s="376">
        <f>IF(( E21 * 1000 ) =0,0,( H21 * 100 ) / ( E21 * 1000 ) )</f>
        <v>0.80248423553124104</v>
      </c>
      <c r="G21" s="377">
        <f>IF(( E21 * 1000 ) =0,0,( I21 * 100 ) / ( E21 * 1000 ) )</f>
        <v>0.80248423553124104</v>
      </c>
      <c r="H21" s="378">
        <v>445924.44</v>
      </c>
      <c r="I21" s="378">
        <v>445924.44</v>
      </c>
      <c r="J21" s="378">
        <v>0</v>
      </c>
    </row>
    <row r="22" spans="1:10" x14ac:dyDescent="0.3">
      <c r="A22" s="352" t="s">
        <v>26</v>
      </c>
    </row>
    <row r="23" spans="1:10" x14ac:dyDescent="0.3">
      <c r="A23" s="352" t="s">
        <v>27</v>
      </c>
      <c r="B23" s="387" t="s">
        <v>135</v>
      </c>
      <c r="C23" s="361"/>
      <c r="D23" s="362"/>
      <c r="E23" s="363"/>
      <c r="F23" s="364"/>
      <c r="G23" s="365"/>
      <c r="H23" s="359"/>
      <c r="I23" s="359"/>
      <c r="J23" s="359"/>
    </row>
    <row r="24" spans="1:10" x14ac:dyDescent="0.3">
      <c r="A24" s="352" t="s">
        <v>28</v>
      </c>
      <c r="B24" s="388" t="s">
        <v>136</v>
      </c>
      <c r="C24" s="367" t="s">
        <v>126</v>
      </c>
      <c r="D24" s="368">
        <v>20246</v>
      </c>
      <c r="E24" s="369">
        <v>20246</v>
      </c>
      <c r="F24" s="370">
        <f t="shared" ref="F24:F42" si="0">IF(( E24 * 1000 ) =0,0,( H24 * 100 ) / ( E24 * 1000 ) )</f>
        <v>2.9871827027560998</v>
      </c>
      <c r="G24" s="371">
        <f t="shared" ref="G24:G42" si="1">IF(( E24 * 1000 ) =0,0,( I24 * 100 ) / ( E24 * 1000 ) )</f>
        <v>4.1521090585794722</v>
      </c>
      <c r="H24" s="359">
        <v>604785.01</v>
      </c>
      <c r="I24" s="359">
        <v>840636</v>
      </c>
      <c r="J24" s="359">
        <v>235850.99</v>
      </c>
    </row>
    <row r="25" spans="1:10" x14ac:dyDescent="0.3">
      <c r="A25" s="352" t="s">
        <v>30</v>
      </c>
      <c r="B25" s="388" t="s">
        <v>137</v>
      </c>
      <c r="C25" s="367" t="s">
        <v>126</v>
      </c>
      <c r="D25" s="368">
        <v>4218</v>
      </c>
      <c r="E25" s="369">
        <v>4218</v>
      </c>
      <c r="F25" s="370">
        <f t="shared" si="0"/>
        <v>3.2127818871503084</v>
      </c>
      <c r="G25" s="371">
        <f t="shared" si="1"/>
        <v>4.6283309625414892</v>
      </c>
      <c r="H25" s="359">
        <v>135515.14000000001</v>
      </c>
      <c r="I25" s="359">
        <v>195223</v>
      </c>
      <c r="J25" s="359">
        <v>18996.399999999983</v>
      </c>
    </row>
    <row r="26" spans="1:10" x14ac:dyDescent="0.3">
      <c r="A26" s="352" t="s">
        <v>32</v>
      </c>
      <c r="B26" s="388" t="s">
        <v>138</v>
      </c>
      <c r="C26" s="367" t="s">
        <v>126</v>
      </c>
      <c r="D26" s="368">
        <v>29401</v>
      </c>
      <c r="E26" s="369">
        <v>29401</v>
      </c>
      <c r="F26" s="370">
        <f t="shared" si="0"/>
        <v>3.2988107887486819</v>
      </c>
      <c r="G26" s="371">
        <f t="shared" si="1"/>
        <v>4.807657902792422</v>
      </c>
      <c r="H26" s="359">
        <v>969883.36</v>
      </c>
      <c r="I26" s="359">
        <v>1413499.5</v>
      </c>
      <c r="J26" s="359">
        <v>345286.95</v>
      </c>
    </row>
    <row r="27" spans="1:10" x14ac:dyDescent="0.3">
      <c r="A27" s="352" t="s">
        <v>33</v>
      </c>
      <c r="B27" s="388" t="s">
        <v>139</v>
      </c>
      <c r="C27" s="367" t="s">
        <v>126</v>
      </c>
      <c r="D27" s="368">
        <v>28904</v>
      </c>
      <c r="E27" s="369">
        <v>28904</v>
      </c>
      <c r="F27" s="370">
        <f t="shared" si="0"/>
        <v>2.9683023456960975</v>
      </c>
      <c r="G27" s="371">
        <f t="shared" si="1"/>
        <v>4.2179559922502072</v>
      </c>
      <c r="H27" s="359">
        <v>857958.11</v>
      </c>
      <c r="I27" s="359">
        <v>1219158</v>
      </c>
      <c r="J27" s="359">
        <v>329163.11</v>
      </c>
    </row>
    <row r="28" spans="1:10" x14ac:dyDescent="0.3">
      <c r="A28" s="352" t="s">
        <v>35</v>
      </c>
      <c r="B28" s="388" t="s">
        <v>140</v>
      </c>
      <c r="C28" s="367" t="s">
        <v>126</v>
      </c>
      <c r="D28" s="368">
        <v>60</v>
      </c>
      <c r="E28" s="369">
        <v>60</v>
      </c>
      <c r="F28" s="370">
        <f t="shared" si="0"/>
        <v>2.82</v>
      </c>
      <c r="G28" s="371">
        <f t="shared" si="1"/>
        <v>4.5</v>
      </c>
      <c r="H28" s="359">
        <v>1692</v>
      </c>
      <c r="I28" s="359">
        <v>2700</v>
      </c>
      <c r="J28" s="359">
        <v>1008</v>
      </c>
    </row>
    <row r="29" spans="1:10" x14ac:dyDescent="0.3">
      <c r="A29" s="352" t="s">
        <v>36</v>
      </c>
      <c r="B29" s="388" t="s">
        <v>141</v>
      </c>
      <c r="C29" s="367" t="s">
        <v>126</v>
      </c>
      <c r="D29" s="368">
        <v>1160</v>
      </c>
      <c r="E29" s="369">
        <v>1160</v>
      </c>
      <c r="F29" s="370">
        <f t="shared" si="0"/>
        <v>3.1024327586206897</v>
      </c>
      <c r="G29" s="371">
        <f t="shared" si="1"/>
        <v>4.6079310344827586</v>
      </c>
      <c r="H29" s="359">
        <v>35988.22</v>
      </c>
      <c r="I29" s="359">
        <v>53452</v>
      </c>
      <c r="J29" s="359">
        <v>13062.289999999999</v>
      </c>
    </row>
    <row r="30" spans="1:10" x14ac:dyDescent="0.3">
      <c r="A30" s="352" t="s">
        <v>37</v>
      </c>
      <c r="B30" s="388" t="s">
        <v>142</v>
      </c>
      <c r="C30" s="367" t="s">
        <v>126</v>
      </c>
      <c r="D30" s="368">
        <v>146255</v>
      </c>
      <c r="E30" s="369">
        <v>146255</v>
      </c>
      <c r="F30" s="370">
        <f t="shared" si="0"/>
        <v>3.5307995829202419</v>
      </c>
      <c r="G30" s="371">
        <f t="shared" si="1"/>
        <v>4.494596765922533</v>
      </c>
      <c r="H30" s="359">
        <v>5163970.93</v>
      </c>
      <c r="I30" s="359">
        <v>6573572.5</v>
      </c>
      <c r="J30" s="359">
        <v>1392320.9200000004</v>
      </c>
    </row>
    <row r="31" spans="1:10" x14ac:dyDescent="0.3">
      <c r="A31" s="352" t="s">
        <v>38</v>
      </c>
      <c r="B31" s="388" t="s">
        <v>143</v>
      </c>
      <c r="C31" s="367" t="s">
        <v>126</v>
      </c>
      <c r="D31" s="368">
        <v>10470</v>
      </c>
      <c r="E31" s="369">
        <v>10470</v>
      </c>
      <c r="F31" s="370">
        <f t="shared" si="0"/>
        <v>3.0728934097421203</v>
      </c>
      <c r="G31" s="371">
        <f t="shared" si="1"/>
        <v>4.5322540592168101</v>
      </c>
      <c r="H31" s="359">
        <v>321731.94</v>
      </c>
      <c r="I31" s="359">
        <v>474527</v>
      </c>
      <c r="J31" s="359">
        <v>101868.73</v>
      </c>
    </row>
    <row r="32" spans="1:10" x14ac:dyDescent="0.3">
      <c r="A32" s="352" t="s">
        <v>39</v>
      </c>
      <c r="B32" s="388" t="s">
        <v>144</v>
      </c>
      <c r="C32" s="367" t="s">
        <v>126</v>
      </c>
      <c r="D32" s="368">
        <v>192</v>
      </c>
      <c r="E32" s="369">
        <v>192</v>
      </c>
      <c r="F32" s="370">
        <f t="shared" si="0"/>
        <v>3.2520312499999999</v>
      </c>
      <c r="G32" s="371">
        <f t="shared" si="1"/>
        <v>4.2614843750000002</v>
      </c>
      <c r="H32" s="359">
        <v>6243.9</v>
      </c>
      <c r="I32" s="359">
        <v>8182.05</v>
      </c>
      <c r="J32" s="359">
        <v>1938.1500000000005</v>
      </c>
    </row>
    <row r="33" spans="1:13" x14ac:dyDescent="0.3">
      <c r="A33" s="352" t="s">
        <v>40</v>
      </c>
      <c r="B33" s="388" t="s">
        <v>145</v>
      </c>
      <c r="C33" s="367" t="s">
        <v>126</v>
      </c>
      <c r="D33" s="368">
        <v>3481</v>
      </c>
      <c r="E33" s="369">
        <v>3481</v>
      </c>
      <c r="F33" s="370">
        <f t="shared" si="0"/>
        <v>2.805617064062051</v>
      </c>
      <c r="G33" s="371">
        <f t="shared" si="1"/>
        <v>3.8702671646078715</v>
      </c>
      <c r="H33" s="359">
        <v>97663.53</v>
      </c>
      <c r="I33" s="359">
        <v>134724</v>
      </c>
      <c r="J33" s="359">
        <v>7610.7100000000028</v>
      </c>
    </row>
    <row r="34" spans="1:13" x14ac:dyDescent="0.3">
      <c r="A34" s="352" t="s">
        <v>41</v>
      </c>
      <c r="B34" s="388" t="s">
        <v>146</v>
      </c>
      <c r="C34" s="367" t="s">
        <v>126</v>
      </c>
      <c r="D34" s="368">
        <v>1274</v>
      </c>
      <c r="E34" s="369">
        <v>1274</v>
      </c>
      <c r="F34" s="370">
        <f t="shared" si="0"/>
        <v>3.0514450549450554</v>
      </c>
      <c r="G34" s="371">
        <f t="shared" si="1"/>
        <v>4.282260596546311</v>
      </c>
      <c r="H34" s="359">
        <v>38875.410000000003</v>
      </c>
      <c r="I34" s="359">
        <v>54556</v>
      </c>
      <c r="J34" s="359">
        <v>9320.3899999999958</v>
      </c>
    </row>
    <row r="35" spans="1:13" x14ac:dyDescent="0.3">
      <c r="A35" s="352" t="s">
        <v>42</v>
      </c>
      <c r="B35" s="388" t="s">
        <v>147</v>
      </c>
      <c r="C35" s="367" t="s">
        <v>126</v>
      </c>
      <c r="D35" s="368">
        <v>1398</v>
      </c>
      <c r="E35" s="369">
        <v>1398</v>
      </c>
      <c r="F35" s="370">
        <f t="shared" si="0"/>
        <v>4.0003311874105867</v>
      </c>
      <c r="G35" s="371">
        <f t="shared" si="1"/>
        <v>5.7327610872675248</v>
      </c>
      <c r="H35" s="359">
        <v>55924.63</v>
      </c>
      <c r="I35" s="359">
        <v>80144</v>
      </c>
      <c r="J35" s="359">
        <v>10114.020000000002</v>
      </c>
    </row>
    <row r="36" spans="1:13" x14ac:dyDescent="0.3">
      <c r="A36" s="352" t="s">
        <v>43</v>
      </c>
      <c r="B36" s="388" t="s">
        <v>148</v>
      </c>
      <c r="C36" s="367" t="s">
        <v>126</v>
      </c>
      <c r="D36" s="368">
        <v>9960</v>
      </c>
      <c r="E36" s="369">
        <v>9960</v>
      </c>
      <c r="F36" s="370">
        <f t="shared" si="0"/>
        <v>2.9586323293172696</v>
      </c>
      <c r="G36" s="371">
        <f t="shared" si="1"/>
        <v>4.0301204819277112</v>
      </c>
      <c r="H36" s="359">
        <v>294679.78000000003</v>
      </c>
      <c r="I36" s="359">
        <v>401400</v>
      </c>
      <c r="J36" s="359">
        <v>114830.38999999997</v>
      </c>
    </row>
    <row r="37" spans="1:13" x14ac:dyDescent="0.3">
      <c r="A37" s="352" t="s">
        <v>44</v>
      </c>
      <c r="B37" s="388" t="s">
        <v>149</v>
      </c>
      <c r="C37" s="367" t="s">
        <v>126</v>
      </c>
      <c r="D37" s="368">
        <v>8487</v>
      </c>
      <c r="E37" s="369">
        <v>8487</v>
      </c>
      <c r="F37" s="370">
        <f t="shared" si="0"/>
        <v>3.0237925061859312</v>
      </c>
      <c r="G37" s="371">
        <f t="shared" si="1"/>
        <v>3.9534817956875221</v>
      </c>
      <c r="H37" s="359">
        <v>256629.27</v>
      </c>
      <c r="I37" s="359">
        <v>335532</v>
      </c>
      <c r="J37" s="359">
        <v>76826.52</v>
      </c>
    </row>
    <row r="38" spans="1:13" x14ac:dyDescent="0.3">
      <c r="A38" s="352" t="s">
        <v>45</v>
      </c>
      <c r="B38" s="388" t="s">
        <v>150</v>
      </c>
      <c r="C38" s="367" t="s">
        <v>126</v>
      </c>
      <c r="D38" s="368">
        <v>2700</v>
      </c>
      <c r="E38" s="369">
        <v>2700</v>
      </c>
      <c r="F38" s="370">
        <f t="shared" si="0"/>
        <v>2.8470500000000003</v>
      </c>
      <c r="G38" s="371">
        <f t="shared" si="1"/>
        <v>4.2777777777777777</v>
      </c>
      <c r="H38" s="359">
        <v>76870.350000000006</v>
      </c>
      <c r="I38" s="359">
        <v>115500</v>
      </c>
      <c r="J38" s="359">
        <v>36096.519999999997</v>
      </c>
    </row>
    <row r="39" spans="1:13" x14ac:dyDescent="0.3">
      <c r="A39" s="352" t="s">
        <v>46</v>
      </c>
      <c r="B39" s="388" t="s">
        <v>151</v>
      </c>
      <c r="C39" s="367" t="s">
        <v>126</v>
      </c>
      <c r="D39" s="368">
        <v>31610</v>
      </c>
      <c r="E39" s="369">
        <v>31610</v>
      </c>
      <c r="F39" s="370">
        <f t="shared" si="0"/>
        <v>3.0655489543726229</v>
      </c>
      <c r="G39" s="371">
        <f t="shared" si="1"/>
        <v>4.3791458399240746</v>
      </c>
      <c r="H39" s="359">
        <v>969020.02447718603</v>
      </c>
      <c r="I39" s="359">
        <v>1384248</v>
      </c>
      <c r="J39" s="359">
        <v>367928.05552281399</v>
      </c>
    </row>
    <row r="40" spans="1:13" x14ac:dyDescent="0.3">
      <c r="A40" s="352" t="s">
        <v>47</v>
      </c>
      <c r="B40" s="388" t="s">
        <v>152</v>
      </c>
      <c r="C40" s="367" t="s">
        <v>126</v>
      </c>
      <c r="D40" s="368">
        <v>10103</v>
      </c>
      <c r="E40" s="369">
        <v>10103</v>
      </c>
      <c r="F40" s="370">
        <f t="shared" si="0"/>
        <v>2.9367405721072952</v>
      </c>
      <c r="G40" s="371">
        <f t="shared" si="1"/>
        <v>4.5296248639018115</v>
      </c>
      <c r="H40" s="359">
        <v>296698.90000000002</v>
      </c>
      <c r="I40" s="359">
        <v>457628</v>
      </c>
      <c r="J40" s="359">
        <v>74164.349999999977</v>
      </c>
    </row>
    <row r="41" spans="1:13" x14ac:dyDescent="0.3">
      <c r="A41" s="352" t="s">
        <v>48</v>
      </c>
      <c r="B41" s="388" t="s">
        <v>153</v>
      </c>
      <c r="C41" s="367" t="s">
        <v>126</v>
      </c>
      <c r="D41" s="368">
        <v>1200</v>
      </c>
      <c r="E41" s="369">
        <v>1200</v>
      </c>
      <c r="F41" s="370">
        <f t="shared" si="0"/>
        <v>3.1756583333333332</v>
      </c>
      <c r="G41" s="371">
        <f t="shared" si="1"/>
        <v>4.2625000000000002</v>
      </c>
      <c r="H41" s="359">
        <v>38107.9</v>
      </c>
      <c r="I41" s="359">
        <v>51150</v>
      </c>
      <c r="J41" s="359">
        <v>46953.7</v>
      </c>
    </row>
    <row r="42" spans="1:13" x14ac:dyDescent="0.3">
      <c r="A42" s="352" t="s">
        <v>49</v>
      </c>
      <c r="B42" s="389" t="s">
        <v>154</v>
      </c>
      <c r="C42" s="373"/>
      <c r="D42" s="374">
        <v>311119</v>
      </c>
      <c r="E42" s="375">
        <v>311119</v>
      </c>
      <c r="F42" s="376">
        <f t="shared" si="0"/>
        <v>3.2856361728075707</v>
      </c>
      <c r="G42" s="377">
        <f t="shared" si="1"/>
        <v>4.4342621472812658</v>
      </c>
      <c r="H42" s="378">
        <v>10222238.404477187</v>
      </c>
      <c r="I42" s="378">
        <v>13795832.050000001</v>
      </c>
      <c r="J42" s="378">
        <v>3183340.1955228145</v>
      </c>
    </row>
    <row r="43" spans="1:13" x14ac:dyDescent="0.3">
      <c r="A43" s="352" t="s">
        <v>50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352" t="s">
        <v>12</v>
      </c>
      <c r="B45" s="387" t="s">
        <v>155</v>
      </c>
      <c r="C45" s="361"/>
      <c r="D45" s="362"/>
      <c r="E45" s="363"/>
      <c r="F45" s="364"/>
      <c r="G45" s="365"/>
      <c r="H45" s="359"/>
      <c r="I45" s="359"/>
      <c r="J45" s="359"/>
    </row>
    <row r="46" spans="1:13" x14ac:dyDescent="0.3">
      <c r="A46" s="352" t="s">
        <v>13</v>
      </c>
      <c r="B46" s="388" t="s">
        <v>156</v>
      </c>
      <c r="C46" s="367" t="s">
        <v>155</v>
      </c>
      <c r="D46" s="368">
        <v>220</v>
      </c>
      <c r="E46" s="369">
        <v>220</v>
      </c>
      <c r="F46" s="370">
        <f t="shared" ref="F46:F51" si="2">IF(( E46 * 1000 ) =0,0,( H46 * 100 ) / ( E46 * 1000 ) )</f>
        <v>2.8376363636363635</v>
      </c>
      <c r="G46" s="371">
        <f t="shared" ref="G46:G51" si="3">IF(( E46 * 1000 ) =0,0,( I46 * 100 ) / ( E46 * 1000 ) )</f>
        <v>3.294090909090909</v>
      </c>
      <c r="H46" s="359">
        <v>6242.8</v>
      </c>
      <c r="I46" s="359">
        <v>7247</v>
      </c>
      <c r="J46" s="359">
        <v>1004.1999999999998</v>
      </c>
    </row>
    <row r="47" spans="1:13" x14ac:dyDescent="0.3">
      <c r="A47" s="352" t="s">
        <v>15</v>
      </c>
      <c r="B47" s="388" t="s">
        <v>157</v>
      </c>
      <c r="C47" s="367" t="s">
        <v>155</v>
      </c>
      <c r="D47" s="368">
        <v>34</v>
      </c>
      <c r="E47" s="369">
        <v>34</v>
      </c>
      <c r="F47" s="370">
        <f t="shared" si="2"/>
        <v>2.8716764705882354</v>
      </c>
      <c r="G47" s="371">
        <f t="shared" si="3"/>
        <v>3.4304999999999994</v>
      </c>
      <c r="H47" s="359">
        <v>976.37</v>
      </c>
      <c r="I47" s="359">
        <v>1166.3699999999999</v>
      </c>
      <c r="J47" s="359">
        <v>189.99999999999989</v>
      </c>
    </row>
    <row r="48" spans="1:13" x14ac:dyDescent="0.3">
      <c r="A48" s="352" t="s">
        <v>16</v>
      </c>
      <c r="B48" s="388" t="s">
        <v>158</v>
      </c>
      <c r="C48" s="367" t="s">
        <v>155</v>
      </c>
      <c r="D48" s="368">
        <v>35</v>
      </c>
      <c r="E48" s="369">
        <v>35</v>
      </c>
      <c r="F48" s="370">
        <f t="shared" si="2"/>
        <v>2.9525714285714288</v>
      </c>
      <c r="G48" s="371">
        <f t="shared" si="3"/>
        <v>3.4275714285714289</v>
      </c>
      <c r="H48" s="359">
        <v>1033.4000000000001</v>
      </c>
      <c r="I48" s="359">
        <v>1199.6500000000001</v>
      </c>
      <c r="J48" s="359">
        <v>166.25</v>
      </c>
    </row>
    <row r="49" spans="1:10" x14ac:dyDescent="0.3">
      <c r="A49" s="352" t="s">
        <v>17</v>
      </c>
      <c r="B49" s="388" t="s">
        <v>159</v>
      </c>
      <c r="C49" s="367" t="s">
        <v>155</v>
      </c>
      <c r="D49" s="368">
        <v>25</v>
      </c>
      <c r="E49" s="369">
        <v>25</v>
      </c>
      <c r="F49" s="370">
        <f t="shared" si="2"/>
        <v>3.089</v>
      </c>
      <c r="G49" s="371">
        <f t="shared" si="3"/>
        <v>3.3919999999999999</v>
      </c>
      <c r="H49" s="359">
        <v>772.25</v>
      </c>
      <c r="I49" s="359">
        <v>848</v>
      </c>
      <c r="J49" s="359">
        <v>75.75</v>
      </c>
    </row>
    <row r="50" spans="1:10" x14ac:dyDescent="0.3">
      <c r="A50" s="352" t="s">
        <v>18</v>
      </c>
      <c r="B50" s="388" t="s">
        <v>160</v>
      </c>
      <c r="C50" s="367" t="s">
        <v>155</v>
      </c>
      <c r="D50" s="368">
        <v>98</v>
      </c>
      <c r="E50" s="369">
        <v>98</v>
      </c>
      <c r="F50" s="370">
        <f t="shared" si="2"/>
        <v>5.0680000000000005</v>
      </c>
      <c r="G50" s="371">
        <f t="shared" si="3"/>
        <v>5.9710000000000001</v>
      </c>
      <c r="H50" s="359">
        <v>4966.6400000000003</v>
      </c>
      <c r="I50" s="359">
        <v>5851.58</v>
      </c>
      <c r="J50" s="359">
        <v>884.9399999999996</v>
      </c>
    </row>
    <row r="51" spans="1:10" x14ac:dyDescent="0.3">
      <c r="A51" s="352" t="s">
        <v>19</v>
      </c>
      <c r="B51" s="389" t="s">
        <v>161</v>
      </c>
      <c r="C51" s="373"/>
      <c r="D51" s="374">
        <v>412</v>
      </c>
      <c r="E51" s="375">
        <v>412</v>
      </c>
      <c r="F51" s="376">
        <f t="shared" si="2"/>
        <v>3.3959854368932039</v>
      </c>
      <c r="G51" s="377">
        <f t="shared" si="3"/>
        <v>3.9593689320388346</v>
      </c>
      <c r="H51" s="378">
        <v>13991.46</v>
      </c>
      <c r="I51" s="378">
        <v>16312.599999999999</v>
      </c>
      <c r="J51" s="378">
        <v>2321.1399999999994</v>
      </c>
    </row>
    <row r="52" spans="1:10" x14ac:dyDescent="0.3">
      <c r="A52" s="352" t="s">
        <v>20</v>
      </c>
    </row>
    <row r="53" spans="1:10" x14ac:dyDescent="0.3">
      <c r="A53" s="352" t="s">
        <v>21</v>
      </c>
      <c r="B53" s="390" t="s">
        <v>162</v>
      </c>
      <c r="C53" s="380"/>
      <c r="D53" s="381">
        <v>367099</v>
      </c>
      <c r="E53" s="382">
        <v>367099</v>
      </c>
      <c r="F53" s="383">
        <f>IF(( E53 * 1000 ) =0,0,( H53 * 100 ) / ( E53 * 1000 ) )</f>
        <v>2.9098837927853758</v>
      </c>
      <c r="G53" s="384">
        <f>IF(( E53 * 1000 ) =0,0,( I53 * 100 ) / ( E53 * 1000 ) )</f>
        <v>3.8839847261910276</v>
      </c>
      <c r="H53" s="385">
        <v>10682154.304477187</v>
      </c>
      <c r="I53" s="385">
        <v>14258069.09</v>
      </c>
      <c r="J53" s="385">
        <v>3185661.3355228147</v>
      </c>
    </row>
    <row r="54" spans="1:10" x14ac:dyDescent="0.3">
      <c r="A54" s="352" t="s">
        <v>22</v>
      </c>
    </row>
    <row r="55" spans="1:10" x14ac:dyDescent="0.3">
      <c r="A55" s="352" t="s">
        <v>23</v>
      </c>
    </row>
    <row r="56" spans="1:10" x14ac:dyDescent="0.3">
      <c r="A56" s="352" t="s">
        <v>24</v>
      </c>
    </row>
    <row r="57" spans="1:10" x14ac:dyDescent="0.3">
      <c r="A57" s="352" t="s">
        <v>25</v>
      </c>
    </row>
    <row r="58" spans="1:10" x14ac:dyDescent="0.3">
      <c r="A58" s="352" t="s">
        <v>26</v>
      </c>
    </row>
    <row r="59" spans="1:10" x14ac:dyDescent="0.3">
      <c r="A59" s="352" t="s">
        <v>27</v>
      </c>
    </row>
    <row r="60" spans="1:10" x14ac:dyDescent="0.3">
      <c r="A60" s="352" t="s">
        <v>28</v>
      </c>
    </row>
    <row r="61" spans="1:10" x14ac:dyDescent="0.3">
      <c r="A61" s="352" t="s">
        <v>30</v>
      </c>
    </row>
    <row r="62" spans="1:10" x14ac:dyDescent="0.3">
      <c r="A62" s="352" t="s">
        <v>32</v>
      </c>
    </row>
    <row r="63" spans="1:10" x14ac:dyDescent="0.3">
      <c r="A63" s="352" t="s">
        <v>33</v>
      </c>
    </row>
    <row r="64" spans="1:10" x14ac:dyDescent="0.3">
      <c r="A64" s="352" t="s">
        <v>35</v>
      </c>
    </row>
    <row r="65" spans="1:13" x14ac:dyDescent="0.3">
      <c r="A65" s="352" t="s">
        <v>36</v>
      </c>
    </row>
    <row r="66" spans="1:13" x14ac:dyDescent="0.3">
      <c r="A66" s="352" t="s">
        <v>37</v>
      </c>
    </row>
    <row r="67" spans="1:13" x14ac:dyDescent="0.3">
      <c r="A67" s="352" t="s">
        <v>38</v>
      </c>
    </row>
    <row r="68" spans="1:13" x14ac:dyDescent="0.3">
      <c r="A68" s="352" t="s">
        <v>39</v>
      </c>
    </row>
    <row r="69" spans="1:13" x14ac:dyDescent="0.3">
      <c r="A69" s="352" t="s">
        <v>40</v>
      </c>
    </row>
    <row r="70" spans="1:13" x14ac:dyDescent="0.3">
      <c r="A70" s="352" t="s">
        <v>41</v>
      </c>
    </row>
    <row r="71" spans="1:13" x14ac:dyDescent="0.3">
      <c r="A71" s="352" t="s">
        <v>42</v>
      </c>
    </row>
    <row r="72" spans="1:13" x14ac:dyDescent="0.3">
      <c r="A72" s="352" t="s">
        <v>43</v>
      </c>
    </row>
    <row r="73" spans="1:13" x14ac:dyDescent="0.3">
      <c r="A73" s="352" t="s">
        <v>44</v>
      </c>
    </row>
    <row r="74" spans="1:13" x14ac:dyDescent="0.3">
      <c r="A74" s="352" t="s">
        <v>45</v>
      </c>
    </row>
    <row r="75" spans="1:13" x14ac:dyDescent="0.3">
      <c r="A75" s="352" t="s">
        <v>46</v>
      </c>
    </row>
    <row r="76" spans="1:13" x14ac:dyDescent="0.3">
      <c r="A76" s="352" t="s">
        <v>47</v>
      </c>
    </row>
    <row r="77" spans="1:13" x14ac:dyDescent="0.3">
      <c r="A77" s="352" t="s">
        <v>48</v>
      </c>
    </row>
    <row r="78" spans="1:13" x14ac:dyDescent="0.3">
      <c r="A78" s="352" t="s">
        <v>49</v>
      </c>
    </row>
    <row r="79" spans="1:13" x14ac:dyDescent="0.3">
      <c r="A79" s="352" t="s">
        <v>50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93" customFormat="1" x14ac:dyDescent="0.3">
      <c r="B1" s="393" t="s">
        <v>194</v>
      </c>
    </row>
    <row r="2" spans="1:12" s="393" customFormat="1" x14ac:dyDescent="0.3">
      <c r="B2" s="393" t="s">
        <v>192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80" t="s">
        <v>114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81" t="s">
        <v>0</v>
      </c>
      <c r="C6" s="281" t="s">
        <v>1</v>
      </c>
      <c r="D6" s="281" t="s">
        <v>2</v>
      </c>
      <c r="E6" s="281" t="s">
        <v>3</v>
      </c>
      <c r="F6" s="281" t="s">
        <v>4</v>
      </c>
      <c r="G6" s="281" t="s">
        <v>5</v>
      </c>
      <c r="H6" s="281" t="s">
        <v>6</v>
      </c>
      <c r="I6" s="281" t="s">
        <v>7</v>
      </c>
      <c r="J6" s="281" t="s">
        <v>8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82" t="s">
        <v>9</v>
      </c>
      <c r="B8" s="282" t="s">
        <v>115</v>
      </c>
      <c r="C8" s="282" t="s">
        <v>116</v>
      </c>
      <c r="D8" s="282" t="s">
        <v>117</v>
      </c>
      <c r="E8" s="282" t="s">
        <v>118</v>
      </c>
      <c r="F8" s="282" t="s">
        <v>119</v>
      </c>
      <c r="G8" s="282" t="s">
        <v>120</v>
      </c>
      <c r="H8" s="282" t="s">
        <v>121</v>
      </c>
      <c r="I8" s="282" t="s">
        <v>122</v>
      </c>
      <c r="J8" s="282" t="s">
        <v>123</v>
      </c>
    </row>
    <row r="9" spans="1:12" x14ac:dyDescent="0.3">
      <c r="A9" s="283" t="s">
        <v>12</v>
      </c>
      <c r="B9" s="284" t="s">
        <v>163</v>
      </c>
      <c r="C9" s="285"/>
      <c r="D9" s="286"/>
      <c r="E9" s="287"/>
      <c r="F9" s="288"/>
      <c r="G9" s="289"/>
      <c r="H9" s="290"/>
      <c r="I9" s="291"/>
      <c r="J9" s="292"/>
    </row>
    <row r="10" spans="1:12" x14ac:dyDescent="0.3">
      <c r="A10" s="283" t="s">
        <v>13</v>
      </c>
      <c r="B10" s="293" t="s">
        <v>164</v>
      </c>
      <c r="C10" s="294">
        <v>0</v>
      </c>
      <c r="D10" s="295">
        <v>0</v>
      </c>
      <c r="E10" s="296">
        <v>0</v>
      </c>
      <c r="F10" s="297">
        <v>0</v>
      </c>
      <c r="G10" s="298">
        <v>0</v>
      </c>
      <c r="H10" s="299">
        <v>0</v>
      </c>
      <c r="I10" s="300">
        <v>0</v>
      </c>
      <c r="J10" s="301">
        <v>3185661.3355228147</v>
      </c>
    </row>
    <row r="11" spans="1:12" x14ac:dyDescent="0.3">
      <c r="A11" s="283" t="s">
        <v>15</v>
      </c>
      <c r="B11" s="293" t="s">
        <v>165</v>
      </c>
      <c r="C11" s="285" t="s">
        <v>52</v>
      </c>
      <c r="D11" s="302">
        <v>0</v>
      </c>
      <c r="E11" s="303">
        <v>0</v>
      </c>
      <c r="F11" s="304">
        <v>0</v>
      </c>
      <c r="G11" s="305">
        <v>0</v>
      </c>
      <c r="H11" s="306">
        <v>0</v>
      </c>
      <c r="I11" s="307">
        <v>0</v>
      </c>
      <c r="J11" s="308">
        <v>9.9999999999999995E-8</v>
      </c>
    </row>
    <row r="12" spans="1:12" x14ac:dyDescent="0.3">
      <c r="A12" s="283" t="s">
        <v>16</v>
      </c>
      <c r="B12" s="293" t="s">
        <v>166</v>
      </c>
      <c r="C12" s="309">
        <v>0</v>
      </c>
      <c r="D12" s="310">
        <v>0</v>
      </c>
      <c r="E12" s="311">
        <v>0</v>
      </c>
      <c r="F12" s="312">
        <v>0</v>
      </c>
      <c r="G12" s="313">
        <v>0</v>
      </c>
      <c r="H12" s="314">
        <v>0</v>
      </c>
      <c r="I12" s="315">
        <v>0</v>
      </c>
      <c r="J12" s="316">
        <v>3185661.3355229148</v>
      </c>
    </row>
    <row r="13" spans="1:12" x14ac:dyDescent="0.3">
      <c r="A13" s="283" t="s">
        <v>17</v>
      </c>
      <c r="B13" s="293" t="s">
        <v>167</v>
      </c>
      <c r="C13" s="285" t="s">
        <v>52</v>
      </c>
      <c r="D13" s="302">
        <v>0</v>
      </c>
      <c r="E13" s="303">
        <v>0</v>
      </c>
      <c r="F13" s="304">
        <v>0</v>
      </c>
      <c r="G13" s="305">
        <v>0</v>
      </c>
      <c r="H13" s="306">
        <v>0</v>
      </c>
      <c r="I13" s="307">
        <v>0</v>
      </c>
      <c r="J13" s="308">
        <v>-36440.74</v>
      </c>
    </row>
    <row r="14" spans="1:12" x14ac:dyDescent="0.3">
      <c r="A14" s="283" t="s">
        <v>18</v>
      </c>
      <c r="B14" s="293" t="s">
        <v>168</v>
      </c>
      <c r="C14" s="285" t="s">
        <v>52</v>
      </c>
      <c r="D14" s="302">
        <v>0</v>
      </c>
      <c r="E14" s="303">
        <v>0</v>
      </c>
      <c r="F14" s="304">
        <v>0</v>
      </c>
      <c r="G14" s="305">
        <v>0</v>
      </c>
      <c r="H14" s="306">
        <v>0</v>
      </c>
      <c r="I14" s="307">
        <v>0</v>
      </c>
      <c r="J14" s="308">
        <v>-470412</v>
      </c>
    </row>
    <row r="15" spans="1:12" x14ac:dyDescent="0.3">
      <c r="A15" s="283" t="s">
        <v>19</v>
      </c>
      <c r="B15" s="293" t="s">
        <v>169</v>
      </c>
      <c r="C15" s="317">
        <v>0</v>
      </c>
      <c r="D15" s="318">
        <v>0</v>
      </c>
      <c r="E15" s="319">
        <v>0</v>
      </c>
      <c r="F15" s="320">
        <v>0</v>
      </c>
      <c r="G15" s="321">
        <v>0</v>
      </c>
      <c r="H15" s="322">
        <v>0</v>
      </c>
      <c r="I15" s="323">
        <v>0</v>
      </c>
      <c r="J15" s="324">
        <v>2678808.5955229145</v>
      </c>
    </row>
    <row r="16" spans="1:12" x14ac:dyDescent="0.3">
      <c r="A16" s="283" t="s">
        <v>20</v>
      </c>
    </row>
    <row r="17" spans="1:10" x14ac:dyDescent="0.3">
      <c r="A17" s="283" t="s">
        <v>21</v>
      </c>
      <c r="B17" s="284" t="s">
        <v>170</v>
      </c>
      <c r="C17" s="285"/>
      <c r="D17" s="286"/>
      <c r="E17" s="287"/>
      <c r="F17" s="288"/>
      <c r="G17" s="289"/>
      <c r="H17" s="290"/>
      <c r="I17" s="291"/>
      <c r="J17" s="292"/>
    </row>
    <row r="18" spans="1:10" x14ac:dyDescent="0.3">
      <c r="A18" s="283" t="s">
        <v>22</v>
      </c>
      <c r="B18" s="293" t="s">
        <v>171</v>
      </c>
      <c r="C18" s="285" t="s">
        <v>52</v>
      </c>
      <c r="D18" s="302">
        <v>0</v>
      </c>
      <c r="E18" s="303">
        <v>0</v>
      </c>
      <c r="F18" s="304">
        <v>0</v>
      </c>
      <c r="G18" s="305">
        <v>0</v>
      </c>
      <c r="H18" s="306">
        <v>0</v>
      </c>
      <c r="I18" s="307">
        <v>0</v>
      </c>
      <c r="J18" s="308">
        <v>1948750</v>
      </c>
    </row>
    <row r="19" spans="1:10" x14ac:dyDescent="0.3">
      <c r="A19" s="283" t="s">
        <v>23</v>
      </c>
      <c r="B19" s="293" t="s">
        <v>165</v>
      </c>
      <c r="C19" s="285" t="s">
        <v>52</v>
      </c>
      <c r="D19" s="302">
        <v>0</v>
      </c>
      <c r="E19" s="303">
        <v>0</v>
      </c>
      <c r="F19" s="304">
        <v>0</v>
      </c>
      <c r="G19" s="305">
        <v>0</v>
      </c>
      <c r="H19" s="306">
        <v>0</v>
      </c>
      <c r="I19" s="307">
        <v>0</v>
      </c>
      <c r="J19" s="308">
        <v>9.9999999999999995E-8</v>
      </c>
    </row>
    <row r="20" spans="1:10" x14ac:dyDescent="0.3">
      <c r="A20" s="283" t="s">
        <v>24</v>
      </c>
      <c r="B20" s="293" t="s">
        <v>168</v>
      </c>
      <c r="C20" s="285" t="s">
        <v>52</v>
      </c>
      <c r="D20" s="302">
        <v>0</v>
      </c>
      <c r="E20" s="303">
        <v>0</v>
      </c>
      <c r="F20" s="304">
        <v>0</v>
      </c>
      <c r="G20" s="305">
        <v>0</v>
      </c>
      <c r="H20" s="306">
        <v>0</v>
      </c>
      <c r="I20" s="307">
        <v>0</v>
      </c>
      <c r="J20" s="308">
        <v>-326160</v>
      </c>
    </row>
    <row r="21" spans="1:10" x14ac:dyDescent="0.3">
      <c r="A21" s="283" t="s">
        <v>25</v>
      </c>
      <c r="B21" s="293" t="s">
        <v>71</v>
      </c>
      <c r="C21" s="325">
        <v>0</v>
      </c>
      <c r="D21" s="326">
        <v>0</v>
      </c>
      <c r="E21" s="327">
        <v>0</v>
      </c>
      <c r="F21" s="328">
        <v>0</v>
      </c>
      <c r="G21" s="329">
        <v>0</v>
      </c>
      <c r="H21" s="330">
        <v>0</v>
      </c>
      <c r="I21" s="331">
        <v>0</v>
      </c>
      <c r="J21" s="332">
        <v>1622590.0000000999</v>
      </c>
    </row>
    <row r="22" spans="1:10" x14ac:dyDescent="0.3">
      <c r="A22" s="283" t="s">
        <v>26</v>
      </c>
    </row>
    <row r="23" spans="1:10" x14ac:dyDescent="0.3">
      <c r="A23" s="283" t="s">
        <v>27</v>
      </c>
      <c r="B23" s="284" t="s">
        <v>57</v>
      </c>
      <c r="C23" s="285"/>
      <c r="D23" s="286"/>
      <c r="E23" s="287"/>
      <c r="F23" s="288"/>
      <c r="G23" s="289"/>
      <c r="H23" s="290"/>
      <c r="I23" s="291"/>
      <c r="J23" s="292"/>
    </row>
    <row r="24" spans="1:10" x14ac:dyDescent="0.3">
      <c r="A24" s="283" t="s">
        <v>28</v>
      </c>
      <c r="B24" s="293" t="s">
        <v>10</v>
      </c>
      <c r="C24" s="285" t="s">
        <v>52</v>
      </c>
      <c r="D24" s="302">
        <v>367099</v>
      </c>
      <c r="E24" s="303">
        <v>367099</v>
      </c>
      <c r="F24" s="304">
        <v>2.9098837927853767</v>
      </c>
      <c r="G24" s="305">
        <v>3.8839847261910281</v>
      </c>
      <c r="H24" s="306">
        <v>10682154.304477189</v>
      </c>
      <c r="I24" s="307">
        <v>14258069.090000002</v>
      </c>
      <c r="J24" s="308">
        <v>2678808.5955229145</v>
      </c>
    </row>
    <row r="25" spans="1:10" x14ac:dyDescent="0.3">
      <c r="A25" s="283" t="s">
        <v>30</v>
      </c>
      <c r="B25" s="293" t="s">
        <v>59</v>
      </c>
      <c r="C25" s="285" t="s">
        <v>52</v>
      </c>
      <c r="D25" s="302">
        <v>359189.28303632839</v>
      </c>
      <c r="E25" s="303">
        <v>359189.28303632839</v>
      </c>
      <c r="F25" s="304">
        <v>3.032919135289029</v>
      </c>
      <c r="G25" s="305">
        <v>3.7853079530051383</v>
      </c>
      <c r="H25" s="306">
        <v>10893920.497116273</v>
      </c>
      <c r="I25" s="307">
        <v>13596420.497116273</v>
      </c>
      <c r="J25" s="308">
        <v>1622590</v>
      </c>
    </row>
    <row r="26" spans="1:10" x14ac:dyDescent="0.3">
      <c r="A26" s="283" t="s">
        <v>32</v>
      </c>
      <c r="B26" s="293" t="s">
        <v>172</v>
      </c>
      <c r="C26" s="333">
        <v>0</v>
      </c>
      <c r="D26" s="334">
        <v>7909.7169636716135</v>
      </c>
      <c r="E26" s="335">
        <v>7909.7169636716135</v>
      </c>
      <c r="F26" s="336">
        <v>-0.12303534250365233</v>
      </c>
      <c r="G26" s="337">
        <v>9.8676773185889743E-2</v>
      </c>
      <c r="H26" s="338">
        <v>-211766.19263908453</v>
      </c>
      <c r="I26" s="339">
        <v>661648.59288372844</v>
      </c>
      <c r="J26" s="340">
        <v>1056218.5955229145</v>
      </c>
    </row>
    <row r="27" spans="1:10" x14ac:dyDescent="0.3">
      <c r="A27" s="283" t="s">
        <v>33</v>
      </c>
      <c r="B27" s="293" t="s">
        <v>173</v>
      </c>
      <c r="C27" s="341">
        <v>0</v>
      </c>
      <c r="D27" s="342">
        <v>2.2021027177672296E-2</v>
      </c>
      <c r="E27" s="343">
        <v>2.2021027177672296E-2</v>
      </c>
      <c r="F27" s="344">
        <v>-4.0566641250699684E-2</v>
      </c>
      <c r="G27" s="345">
        <v>2.6068360728101585E-2</v>
      </c>
      <c r="H27" s="346">
        <v>-1.9438933182515983E-2</v>
      </c>
      <c r="I27" s="347">
        <v>4.8663439985844839E-2</v>
      </c>
      <c r="J27" s="348">
        <v>0.65094607727331888</v>
      </c>
    </row>
    <row r="28" spans="1:10" x14ac:dyDescent="0.3">
      <c r="A28" s="283" t="s">
        <v>35</v>
      </c>
    </row>
    <row r="29" spans="1:10" x14ac:dyDescent="0.3">
      <c r="A29" s="283" t="s">
        <v>36</v>
      </c>
      <c r="B29" s="284" t="s">
        <v>174</v>
      </c>
      <c r="C29" s="285"/>
      <c r="D29" s="286"/>
      <c r="E29" s="287"/>
      <c r="F29" s="288"/>
      <c r="G29" s="289"/>
      <c r="H29" s="290"/>
      <c r="I29" s="291"/>
      <c r="J29" s="292"/>
    </row>
    <row r="30" spans="1:10" x14ac:dyDescent="0.3">
      <c r="A30" s="283" t="s">
        <v>37</v>
      </c>
      <c r="B30" s="293" t="s">
        <v>10</v>
      </c>
      <c r="C30" s="285" t="s">
        <v>52</v>
      </c>
      <c r="D30" s="302">
        <v>1349077</v>
      </c>
      <c r="E30" s="303">
        <v>1349077</v>
      </c>
      <c r="F30" s="304">
        <v>3.0569920756544806</v>
      </c>
      <c r="G30" s="305">
        <v>5.7574270171383848</v>
      </c>
      <c r="H30" s="306">
        <v>41241176.984477192</v>
      </c>
      <c r="I30" s="307">
        <v>77672123.680000007</v>
      </c>
      <c r="J30" s="308">
        <v>33899154.805523016</v>
      </c>
    </row>
    <row r="31" spans="1:10" x14ac:dyDescent="0.3">
      <c r="A31" s="283" t="s">
        <v>38</v>
      </c>
      <c r="B31" s="293" t="s">
        <v>59</v>
      </c>
      <c r="C31" s="285" t="s">
        <v>52</v>
      </c>
      <c r="D31" s="302">
        <v>887323.79100836557</v>
      </c>
      <c r="E31" s="303">
        <v>887323.79100836557</v>
      </c>
      <c r="F31" s="304">
        <v>2.9008316801207581</v>
      </c>
      <c r="G31" s="305">
        <v>3.6125222787491973</v>
      </c>
      <c r="H31" s="306">
        <v>25739769.634819172</v>
      </c>
      <c r="I31" s="307">
        <v>32054769.634819172</v>
      </c>
      <c r="J31" s="308">
        <v>4273840</v>
      </c>
    </row>
    <row r="32" spans="1:10" x14ac:dyDescent="0.3">
      <c r="A32" s="283" t="s">
        <v>39</v>
      </c>
      <c r="B32" s="293" t="s">
        <v>172</v>
      </c>
      <c r="C32" s="333">
        <v>0</v>
      </c>
      <c r="D32" s="334">
        <v>461753.20899163443</v>
      </c>
      <c r="E32" s="335">
        <v>461753.20899163443</v>
      </c>
      <c r="F32" s="336">
        <v>0.15616039553372252</v>
      </c>
      <c r="G32" s="337">
        <v>2.1449047383891875</v>
      </c>
      <c r="H32" s="338">
        <v>15501407.34965802</v>
      </c>
      <c r="I32" s="339">
        <v>45617354.045180835</v>
      </c>
      <c r="J32" s="340">
        <v>29625314.805523016</v>
      </c>
    </row>
    <row r="33" spans="1:12" x14ac:dyDescent="0.3">
      <c r="A33" s="283" t="s">
        <v>40</v>
      </c>
      <c r="B33" s="293" t="s">
        <v>173</v>
      </c>
      <c r="C33" s="341">
        <v>0</v>
      </c>
      <c r="D33" s="342">
        <v>0.52038862664427432</v>
      </c>
      <c r="E33" s="343">
        <v>0.52038862664427432</v>
      </c>
      <c r="F33" s="344">
        <v>5.3832973696433757E-2</v>
      </c>
      <c r="G33" s="345">
        <v>0.59374159462120768</v>
      </c>
      <c r="H33" s="346">
        <v>0.60223566759077252</v>
      </c>
      <c r="I33" s="347">
        <v>1.4231065942719938</v>
      </c>
      <c r="J33" s="348">
        <v>6.9317791039259813</v>
      </c>
    </row>
    <row r="34" spans="1:12" x14ac:dyDescent="0.3">
      <c r="A34" s="283" t="s">
        <v>41</v>
      </c>
    </row>
    <row r="35" spans="1:12" x14ac:dyDescent="0.3">
      <c r="A35" s="283" t="s">
        <v>42</v>
      </c>
    </row>
    <row r="36" spans="1:12" x14ac:dyDescent="0.3">
      <c r="A36" s="283" t="s">
        <v>43</v>
      </c>
    </row>
    <row r="37" spans="1:12" x14ac:dyDescent="0.3">
      <c r="A37" s="283" t="s">
        <v>44</v>
      </c>
    </row>
    <row r="38" spans="1:12" x14ac:dyDescent="0.3">
      <c r="A38" s="283" t="s">
        <v>45</v>
      </c>
    </row>
    <row r="39" spans="1:12" x14ac:dyDescent="0.3">
      <c r="A39" s="283" t="s">
        <v>46</v>
      </c>
    </row>
    <row r="40" spans="1:12" x14ac:dyDescent="0.3">
      <c r="A40" s="283" t="s">
        <v>47</v>
      </c>
    </row>
    <row r="41" spans="1:12" x14ac:dyDescent="0.3">
      <c r="A41" s="283" t="s">
        <v>48</v>
      </c>
    </row>
    <row r="42" spans="1:12" x14ac:dyDescent="0.3">
      <c r="A42" s="283" t="s">
        <v>49</v>
      </c>
    </row>
    <row r="43" spans="1:12" x14ac:dyDescent="0.3">
      <c r="A43" s="283" t="s">
        <v>50</v>
      </c>
    </row>
    <row r="44" spans="1:12" x14ac:dyDescent="0.3">
      <c r="A44" s="283" t="s">
        <v>51</v>
      </c>
    </row>
    <row r="45" spans="1:12" x14ac:dyDescent="0.3">
      <c r="A45" s="283" t="s">
        <v>53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3" customFormat="1" x14ac:dyDescent="0.3">
      <c r="B1" s="393" t="s">
        <v>195</v>
      </c>
    </row>
    <row r="2" spans="1:13" s="393" customFormat="1" x14ac:dyDescent="0.3">
      <c r="B2" s="393" t="s">
        <v>192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48" t="s">
        <v>178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49" t="s">
        <v>0</v>
      </c>
      <c r="C6" s="249" t="s">
        <v>1</v>
      </c>
      <c r="D6" s="249" t="s">
        <v>2</v>
      </c>
      <c r="E6" s="249" t="s">
        <v>3</v>
      </c>
      <c r="F6" s="249" t="s">
        <v>4</v>
      </c>
      <c r="G6" s="249" t="s">
        <v>5</v>
      </c>
      <c r="H6" s="249" t="s">
        <v>6</v>
      </c>
      <c r="I6" s="249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50" t="s">
        <v>9</v>
      </c>
      <c r="B8" s="250" t="s">
        <v>179</v>
      </c>
      <c r="C8" s="250" t="s">
        <v>116</v>
      </c>
      <c r="D8" s="250" t="s">
        <v>176</v>
      </c>
      <c r="E8" s="250" t="s">
        <v>180</v>
      </c>
      <c r="F8" s="250" t="s">
        <v>181</v>
      </c>
      <c r="G8" s="250" t="s">
        <v>182</v>
      </c>
      <c r="H8" s="250" t="s">
        <v>183</v>
      </c>
      <c r="I8" s="250" t="s">
        <v>184</v>
      </c>
    </row>
    <row r="9" spans="1:13" x14ac:dyDescent="0.3">
      <c r="A9" s="251" t="s">
        <v>12</v>
      </c>
      <c r="B9" s="252" t="s">
        <v>11</v>
      </c>
      <c r="C9" s="253"/>
      <c r="D9" s="254"/>
      <c r="E9" s="255"/>
      <c r="F9" s="256"/>
      <c r="G9" s="257"/>
      <c r="H9" s="256"/>
      <c r="I9" s="256"/>
    </row>
    <row r="10" spans="1:13" x14ac:dyDescent="0.3">
      <c r="A10" s="251" t="s">
        <v>13</v>
      </c>
      <c r="B10" s="258" t="s">
        <v>185</v>
      </c>
      <c r="C10" s="259"/>
      <c r="D10" s="260"/>
      <c r="E10" s="261"/>
      <c r="F10" s="256"/>
      <c r="G10" s="262"/>
      <c r="H10" s="256"/>
      <c r="I10" s="256"/>
    </row>
    <row r="11" spans="1:13" x14ac:dyDescent="0.3">
      <c r="A11" s="251" t="s">
        <v>15</v>
      </c>
      <c r="B11" s="263" t="s">
        <v>185</v>
      </c>
      <c r="C11" s="264" t="s">
        <v>124</v>
      </c>
      <c r="D11" s="265">
        <v>3100</v>
      </c>
      <c r="E11" s="266">
        <f>IF(( D11 * 1000 ) =0,0,( F11 * 100 ) / ( D11 * 1000 ) )</f>
        <v>2.7808387096774192</v>
      </c>
      <c r="F11" s="256">
        <v>86206</v>
      </c>
      <c r="G11" s="267">
        <f>IF(( D11 * 1000 ) =0,0,( H11 * 100 ) / ( D11 * 1000 ) )</f>
        <v>3.6711612903225808</v>
      </c>
      <c r="H11" s="256">
        <v>113806</v>
      </c>
      <c r="I11" s="256">
        <v>27600</v>
      </c>
    </row>
    <row r="12" spans="1:13" x14ac:dyDescent="0.3">
      <c r="A12" s="251" t="s">
        <v>16</v>
      </c>
      <c r="B12" s="268" t="s">
        <v>186</v>
      </c>
      <c r="C12" s="269"/>
      <c r="D12" s="270">
        <v>3100</v>
      </c>
      <c r="E12" s="271">
        <f>IF(( D12 * 1000 ) =0,0,( F12 * 100 ) / ( D12 * 1000 ) )</f>
        <v>2.7808387096774192</v>
      </c>
      <c r="F12" s="272">
        <v>86206</v>
      </c>
      <c r="G12" s="273">
        <f>IF(( D12 * 1000 ) =0,0,( H12 * 100 ) / ( D12 * 1000 ) )</f>
        <v>3.6711612903225808</v>
      </c>
      <c r="H12" s="272">
        <v>113806</v>
      </c>
      <c r="I12" s="272">
        <v>27600</v>
      </c>
    </row>
    <row r="13" spans="1:13" x14ac:dyDescent="0.3">
      <c r="A13" s="251" t="s">
        <v>17</v>
      </c>
      <c r="B13" s="274" t="s">
        <v>129</v>
      </c>
      <c r="C13" s="275"/>
      <c r="D13" s="276">
        <v>3100</v>
      </c>
      <c r="E13" s="277">
        <f>IF(( D13 * 1000 ) =0,0,( F13 * 100 ) / ( D13 * 1000 ) )</f>
        <v>2.7808387096774192</v>
      </c>
      <c r="F13" s="278">
        <v>86206</v>
      </c>
      <c r="G13" s="279">
        <f>IF(( D13 * 1000 ) =0,0,( H13 * 100 ) / ( D13 * 1000 ) )</f>
        <v>3.6711612903225808</v>
      </c>
      <c r="H13" s="278">
        <v>113806</v>
      </c>
      <c r="I13" s="278">
        <v>27600</v>
      </c>
    </row>
    <row r="14" spans="1:13" x14ac:dyDescent="0.3">
      <c r="A14" s="251" t="s">
        <v>18</v>
      </c>
    </row>
    <row r="15" spans="1:13" x14ac:dyDescent="0.3">
      <c r="A15" s="251" t="s">
        <v>19</v>
      </c>
      <c r="B15" s="252" t="s">
        <v>10</v>
      </c>
      <c r="C15" s="253"/>
      <c r="D15" s="254"/>
      <c r="E15" s="255"/>
      <c r="F15" s="256"/>
      <c r="G15" s="257"/>
      <c r="H15" s="256"/>
      <c r="I15" s="256"/>
    </row>
    <row r="16" spans="1:13" x14ac:dyDescent="0.3">
      <c r="A16" s="251" t="s">
        <v>20</v>
      </c>
      <c r="B16" s="258" t="s">
        <v>185</v>
      </c>
      <c r="C16" s="259"/>
      <c r="D16" s="260"/>
      <c r="E16" s="261"/>
      <c r="F16" s="256"/>
      <c r="G16" s="262"/>
      <c r="H16" s="256"/>
      <c r="I16" s="256"/>
    </row>
    <row r="17" spans="1:9" x14ac:dyDescent="0.3">
      <c r="A17" s="251" t="s">
        <v>21</v>
      </c>
      <c r="B17" s="263" t="s">
        <v>137</v>
      </c>
      <c r="C17" s="264" t="s">
        <v>126</v>
      </c>
      <c r="D17" s="265">
        <v>125</v>
      </c>
      <c r="E17" s="266">
        <f t="shared" ref="E17:E23" si="0">IF(( D17 * 1000 ) =0,0,( F17 * 100 ) / ( D17 * 1000 ) )</f>
        <v>3.34</v>
      </c>
      <c r="F17" s="256">
        <v>4175</v>
      </c>
      <c r="G17" s="267">
        <f t="shared" ref="G17:G23" si="1">IF(( D17 * 1000 ) =0,0,( H17 * 100 ) / ( D17 * 1000 ) )</f>
        <v>3.7496</v>
      </c>
      <c r="H17" s="256">
        <v>4687</v>
      </c>
      <c r="I17" s="256">
        <v>512</v>
      </c>
    </row>
    <row r="18" spans="1:9" x14ac:dyDescent="0.3">
      <c r="A18" s="251" t="s">
        <v>22</v>
      </c>
      <c r="B18" s="263" t="s">
        <v>138</v>
      </c>
      <c r="C18" s="264" t="s">
        <v>126</v>
      </c>
      <c r="D18" s="265">
        <v>65</v>
      </c>
      <c r="E18" s="266">
        <f t="shared" si="0"/>
        <v>4.5</v>
      </c>
      <c r="F18" s="256">
        <v>2925</v>
      </c>
      <c r="G18" s="267">
        <f t="shared" si="1"/>
        <v>5.3860000000000001</v>
      </c>
      <c r="H18" s="256">
        <v>3500.9</v>
      </c>
      <c r="I18" s="256">
        <v>575.90000000000009</v>
      </c>
    </row>
    <row r="19" spans="1:9" x14ac:dyDescent="0.3">
      <c r="A19" s="251" t="s">
        <v>23</v>
      </c>
      <c r="B19" s="263" t="s">
        <v>139</v>
      </c>
      <c r="C19" s="264" t="s">
        <v>126</v>
      </c>
      <c r="D19" s="265">
        <v>640</v>
      </c>
      <c r="E19" s="266">
        <f t="shared" si="0"/>
        <v>4</v>
      </c>
      <c r="F19" s="256">
        <v>25600</v>
      </c>
      <c r="G19" s="267">
        <f t="shared" si="1"/>
        <v>7.2930000000000001</v>
      </c>
      <c r="H19" s="256">
        <v>46675.199999999997</v>
      </c>
      <c r="I19" s="256">
        <v>21075.199999999997</v>
      </c>
    </row>
    <row r="20" spans="1:9" x14ac:dyDescent="0.3">
      <c r="A20" s="251" t="s">
        <v>24</v>
      </c>
      <c r="B20" s="263" t="s">
        <v>143</v>
      </c>
      <c r="C20" s="264" t="s">
        <v>126</v>
      </c>
      <c r="D20" s="265">
        <v>35</v>
      </c>
      <c r="E20" s="266">
        <f t="shared" si="0"/>
        <v>4.5</v>
      </c>
      <c r="F20" s="256">
        <v>1575</v>
      </c>
      <c r="G20" s="267">
        <f t="shared" si="1"/>
        <v>5.3860000000000001</v>
      </c>
      <c r="H20" s="256">
        <v>1885.1</v>
      </c>
      <c r="I20" s="256">
        <v>310.09999999999991</v>
      </c>
    </row>
    <row r="21" spans="1:9" x14ac:dyDescent="0.3">
      <c r="A21" s="251" t="s">
        <v>25</v>
      </c>
      <c r="B21" s="263" t="s">
        <v>187</v>
      </c>
      <c r="C21" s="264" t="s">
        <v>126</v>
      </c>
      <c r="D21" s="265">
        <v>3220</v>
      </c>
      <c r="E21" s="266">
        <f t="shared" si="0"/>
        <v>4.4000000000000004</v>
      </c>
      <c r="F21" s="256">
        <v>141680</v>
      </c>
      <c r="G21" s="267">
        <f t="shared" si="1"/>
        <v>4.4000000000000004</v>
      </c>
      <c r="H21" s="256">
        <v>141680</v>
      </c>
      <c r="I21" s="256">
        <v>0</v>
      </c>
    </row>
    <row r="22" spans="1:9" x14ac:dyDescent="0.3">
      <c r="A22" s="251" t="s">
        <v>26</v>
      </c>
      <c r="B22" s="263" t="s">
        <v>150</v>
      </c>
      <c r="C22" s="264" t="s">
        <v>126</v>
      </c>
      <c r="D22" s="265">
        <v>400</v>
      </c>
      <c r="E22" s="266">
        <f t="shared" si="0"/>
        <v>5.25</v>
      </c>
      <c r="F22" s="256">
        <v>21000</v>
      </c>
      <c r="G22" s="267">
        <f t="shared" si="1"/>
        <v>7.1814999999999998</v>
      </c>
      <c r="H22" s="256">
        <v>28726</v>
      </c>
      <c r="I22" s="256">
        <v>7726</v>
      </c>
    </row>
    <row r="23" spans="1:9" x14ac:dyDescent="0.3">
      <c r="A23" s="251" t="s">
        <v>27</v>
      </c>
      <c r="B23" s="268" t="s">
        <v>186</v>
      </c>
      <c r="C23" s="269"/>
      <c r="D23" s="270">
        <v>4485</v>
      </c>
      <c r="E23" s="271">
        <f t="shared" si="0"/>
        <v>4.3914158305462649</v>
      </c>
      <c r="F23" s="272">
        <v>196955</v>
      </c>
      <c r="G23" s="273">
        <f t="shared" si="1"/>
        <v>5.0647536231884054</v>
      </c>
      <c r="H23" s="272">
        <v>227154.2</v>
      </c>
      <c r="I23" s="272">
        <v>30199.199999999997</v>
      </c>
    </row>
    <row r="24" spans="1:9" x14ac:dyDescent="0.3">
      <c r="A24" s="251" t="s">
        <v>28</v>
      </c>
      <c r="B24" s="258" t="s">
        <v>155</v>
      </c>
      <c r="C24" s="259"/>
      <c r="D24" s="260"/>
      <c r="E24" s="261"/>
      <c r="F24" s="256"/>
      <c r="G24" s="262"/>
      <c r="H24" s="256"/>
      <c r="I24" s="256"/>
    </row>
    <row r="25" spans="1:9" x14ac:dyDescent="0.3">
      <c r="A25" s="251" t="s">
        <v>30</v>
      </c>
      <c r="B25" s="263" t="s">
        <v>188</v>
      </c>
      <c r="C25" s="264" t="s">
        <v>155</v>
      </c>
      <c r="D25" s="265">
        <v>69</v>
      </c>
      <c r="E25" s="266">
        <f>IF(( D25 * 1000 ) =0,0,( F25 * 100 ) / ( D25 * 1000 ) )</f>
        <v>3.6486376811594203</v>
      </c>
      <c r="F25" s="256">
        <v>2517.56</v>
      </c>
      <c r="G25" s="267">
        <f>IF(( D25 * 1000 ) =0,0,( H25 * 100 ) / ( D25 * 1000 ) )</f>
        <v>4.0671304347826087</v>
      </c>
      <c r="H25" s="256">
        <v>2806.32</v>
      </c>
      <c r="I25" s="256">
        <v>288.76000000000022</v>
      </c>
    </row>
    <row r="26" spans="1:9" x14ac:dyDescent="0.3">
      <c r="A26" s="251" t="s">
        <v>32</v>
      </c>
      <c r="B26" s="268" t="s">
        <v>161</v>
      </c>
      <c r="C26" s="269"/>
      <c r="D26" s="270">
        <v>69</v>
      </c>
      <c r="E26" s="271">
        <f>IF(( D26 * 1000 ) =0,0,( F26 * 100 ) / ( D26 * 1000 ) )</f>
        <v>3.6486376811594203</v>
      </c>
      <c r="F26" s="272">
        <v>2517.56</v>
      </c>
      <c r="G26" s="273">
        <f>IF(( D26 * 1000 ) =0,0,( H26 * 100 ) / ( D26 * 1000 ) )</f>
        <v>4.0671304347826087</v>
      </c>
      <c r="H26" s="272">
        <v>2806.32</v>
      </c>
      <c r="I26" s="272">
        <v>288.76000000000022</v>
      </c>
    </row>
    <row r="27" spans="1:9" x14ac:dyDescent="0.3">
      <c r="A27" s="251" t="s">
        <v>33</v>
      </c>
      <c r="B27" s="274" t="s">
        <v>162</v>
      </c>
      <c r="C27" s="275"/>
      <c r="D27" s="276">
        <v>4554</v>
      </c>
      <c r="E27" s="277">
        <f>IF(( D27 * 1000 ) =0,0,( F27 * 100 ) / ( D27 * 1000 ) )</f>
        <v>4.3801616161616161</v>
      </c>
      <c r="F27" s="278">
        <v>199472.56</v>
      </c>
      <c r="G27" s="279">
        <f>IF(( D27 * 1000 ) =0,0,( H27 * 100 ) / ( D27 * 1000 ) )</f>
        <v>5.0496381203337721</v>
      </c>
      <c r="H27" s="278">
        <v>229960.52000000002</v>
      </c>
      <c r="I27" s="278">
        <v>30487.96</v>
      </c>
    </row>
    <row r="28" spans="1:9" x14ac:dyDescent="0.3">
      <c r="A28" s="251" t="s">
        <v>35</v>
      </c>
    </row>
    <row r="29" spans="1:9" x14ac:dyDescent="0.3">
      <c r="A29" s="251" t="s">
        <v>36</v>
      </c>
    </row>
    <row r="30" spans="1:9" x14ac:dyDescent="0.3">
      <c r="A30" s="251" t="s">
        <v>37</v>
      </c>
    </row>
    <row r="31" spans="1:9" x14ac:dyDescent="0.3">
      <c r="A31" s="251" t="s">
        <v>38</v>
      </c>
    </row>
    <row r="32" spans="1:9" x14ac:dyDescent="0.3">
      <c r="A32" s="251" t="s">
        <v>39</v>
      </c>
    </row>
    <row r="33" spans="1:13" x14ac:dyDescent="0.3">
      <c r="A33" s="251" t="s">
        <v>40</v>
      </c>
    </row>
    <row r="34" spans="1:13" x14ac:dyDescent="0.3">
      <c r="A34" s="251" t="s">
        <v>41</v>
      </c>
    </row>
    <row r="35" spans="1:13" x14ac:dyDescent="0.3">
      <c r="A35" s="251" t="s">
        <v>42</v>
      </c>
    </row>
    <row r="36" spans="1:13" x14ac:dyDescent="0.3">
      <c r="A36" s="251" t="s">
        <v>43</v>
      </c>
    </row>
    <row r="37" spans="1:13" x14ac:dyDescent="0.3">
      <c r="A37" s="251" t="s">
        <v>44</v>
      </c>
    </row>
    <row r="38" spans="1:13" x14ac:dyDescent="0.3">
      <c r="A38" s="251" t="s">
        <v>45</v>
      </c>
    </row>
    <row r="39" spans="1:13" x14ac:dyDescent="0.3">
      <c r="A39" s="251" t="s">
        <v>46</v>
      </c>
    </row>
    <row r="40" spans="1:13" x14ac:dyDescent="0.3">
      <c r="A40" s="251" t="s">
        <v>47</v>
      </c>
    </row>
    <row r="41" spans="1:13" x14ac:dyDescent="0.3">
      <c r="A41" s="251" t="s">
        <v>48</v>
      </c>
    </row>
    <row r="42" spans="1:13" x14ac:dyDescent="0.3">
      <c r="A42" s="251" t="s">
        <v>49</v>
      </c>
    </row>
    <row r="43" spans="1:13" x14ac:dyDescent="0.3">
      <c r="A43" s="251" t="s">
        <v>50</v>
      </c>
    </row>
    <row r="44" spans="1:13" x14ac:dyDescent="0.3">
      <c r="A44" s="251" t="s">
        <v>51</v>
      </c>
    </row>
    <row r="45" spans="1:13" x14ac:dyDescent="0.3">
      <c r="A45" s="251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393" customFormat="1" x14ac:dyDescent="0.3">
      <c r="B1" s="393" t="s">
        <v>196</v>
      </c>
    </row>
    <row r="2" spans="1:13" s="393" customFormat="1" x14ac:dyDescent="0.3">
      <c r="B2" s="393" t="s">
        <v>192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23" t="s">
        <v>56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4" t="s">
        <v>0</v>
      </c>
      <c r="C6" s="224" t="s">
        <v>1</v>
      </c>
      <c r="D6" s="224" t="s">
        <v>2</v>
      </c>
      <c r="E6" s="224" t="s">
        <v>3</v>
      </c>
      <c r="F6" s="224" t="s">
        <v>4</v>
      </c>
      <c r="G6" s="224" t="s">
        <v>5</v>
      </c>
      <c r="H6" s="224" t="s">
        <v>6</v>
      </c>
      <c r="I6" s="224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25" t="s">
        <v>9</v>
      </c>
      <c r="B8" s="225" t="s">
        <v>175</v>
      </c>
      <c r="C8" s="225" t="s">
        <v>116</v>
      </c>
      <c r="D8" s="225" t="s">
        <v>176</v>
      </c>
      <c r="E8" s="225" t="s">
        <v>189</v>
      </c>
      <c r="F8" s="225" t="s">
        <v>181</v>
      </c>
      <c r="G8" s="225" t="s">
        <v>190</v>
      </c>
      <c r="H8" s="225" t="s">
        <v>183</v>
      </c>
      <c r="I8" s="225" t="s">
        <v>184</v>
      </c>
    </row>
    <row r="9" spans="1:13" x14ac:dyDescent="0.3">
      <c r="A9" s="226" t="s">
        <v>12</v>
      </c>
      <c r="B9" s="227" t="s">
        <v>57</v>
      </c>
      <c r="C9" s="228"/>
      <c r="D9" s="229"/>
      <c r="E9" s="230"/>
      <c r="F9" s="231"/>
      <c r="G9" s="232"/>
      <c r="H9" s="231"/>
      <c r="I9" s="231"/>
    </row>
    <row r="10" spans="1:13" x14ac:dyDescent="0.3">
      <c r="A10" s="226" t="s">
        <v>13</v>
      </c>
      <c r="B10" s="233" t="s">
        <v>10</v>
      </c>
      <c r="C10" s="234">
        <v>0</v>
      </c>
      <c r="D10" s="235">
        <v>4554</v>
      </c>
      <c r="E10" s="236">
        <v>4.3801616161616161</v>
      </c>
      <c r="F10" s="231">
        <v>199472.56</v>
      </c>
      <c r="G10" s="237">
        <v>5.0496381203337721</v>
      </c>
      <c r="H10" s="231">
        <v>229960.52</v>
      </c>
      <c r="I10" s="231">
        <v>30487.959999999992</v>
      </c>
    </row>
    <row r="11" spans="1:13" x14ac:dyDescent="0.3">
      <c r="A11" s="226" t="s">
        <v>15</v>
      </c>
      <c r="B11" s="233" t="s">
        <v>59</v>
      </c>
      <c r="C11" s="234">
        <v>0</v>
      </c>
      <c r="D11" s="235">
        <v>3100</v>
      </c>
      <c r="E11" s="236">
        <v>2.7808387096774196</v>
      </c>
      <c r="F11" s="231">
        <v>86206</v>
      </c>
      <c r="G11" s="237">
        <v>3.6711612903225808</v>
      </c>
      <c r="H11" s="231">
        <v>113806</v>
      </c>
      <c r="I11" s="231">
        <v>27600</v>
      </c>
    </row>
    <row r="12" spans="1:13" x14ac:dyDescent="0.3">
      <c r="A12" s="226" t="s">
        <v>16</v>
      </c>
      <c r="B12" s="233" t="s">
        <v>172</v>
      </c>
      <c r="C12" s="238">
        <v>0</v>
      </c>
      <c r="D12" s="239">
        <v>1454</v>
      </c>
      <c r="E12" s="240">
        <v>1.5993229064841965</v>
      </c>
      <c r="F12" s="241">
        <v>113266.56</v>
      </c>
      <c r="G12" s="242">
        <v>1.3784768300111914</v>
      </c>
      <c r="H12" s="241">
        <v>116154.51999999999</v>
      </c>
      <c r="I12" s="241">
        <v>2887.9599999999919</v>
      </c>
    </row>
    <row r="13" spans="1:13" x14ac:dyDescent="0.3">
      <c r="A13" s="226" t="s">
        <v>17</v>
      </c>
      <c r="B13" s="233" t="s">
        <v>173</v>
      </c>
      <c r="C13" s="243">
        <v>0</v>
      </c>
      <c r="D13" s="244">
        <v>0.46903225806451615</v>
      </c>
      <c r="E13" s="245">
        <v>0.57512249844570085</v>
      </c>
      <c r="F13" s="246">
        <v>1.3139057606199105</v>
      </c>
      <c r="G13" s="247">
        <v>0.37548795081407776</v>
      </c>
      <c r="H13" s="246">
        <v>1.0206361703249389</v>
      </c>
      <c r="I13" s="246">
        <v>0.10463623188405767</v>
      </c>
    </row>
    <row r="14" spans="1:13" x14ac:dyDescent="0.3">
      <c r="A14" s="226" t="s">
        <v>18</v>
      </c>
    </row>
    <row r="15" spans="1:13" x14ac:dyDescent="0.3">
      <c r="A15" s="226" t="s">
        <v>19</v>
      </c>
      <c r="B15" s="227" t="s">
        <v>177</v>
      </c>
      <c r="C15" s="228"/>
      <c r="D15" s="229"/>
      <c r="E15" s="230"/>
      <c r="F15" s="231"/>
      <c r="G15" s="232"/>
      <c r="H15" s="231"/>
      <c r="I15" s="231"/>
    </row>
    <row r="16" spans="1:13" x14ac:dyDescent="0.3">
      <c r="A16" s="226" t="s">
        <v>20</v>
      </c>
      <c r="B16" s="233" t="s">
        <v>10</v>
      </c>
      <c r="C16" s="234">
        <v>0</v>
      </c>
      <c r="D16" s="235">
        <v>31512</v>
      </c>
      <c r="E16" s="236">
        <v>4.8296941799949229</v>
      </c>
      <c r="F16" s="231">
        <v>1521933.23</v>
      </c>
      <c r="G16" s="237">
        <v>7.4657579334856567</v>
      </c>
      <c r="H16" s="231">
        <v>2352609.64</v>
      </c>
      <c r="I16" s="231">
        <v>830676.41000000015</v>
      </c>
    </row>
    <row r="17" spans="1:9" x14ac:dyDescent="0.3">
      <c r="A17" s="226" t="s">
        <v>21</v>
      </c>
      <c r="B17" s="233" t="s">
        <v>59</v>
      </c>
      <c r="C17" s="234">
        <v>0</v>
      </c>
      <c r="D17" s="235">
        <v>13300</v>
      </c>
      <c r="E17" s="236">
        <v>2.7740225563909777</v>
      </c>
      <c r="F17" s="231">
        <v>368945</v>
      </c>
      <c r="G17" s="237">
        <v>3.5920676691729327</v>
      </c>
      <c r="H17" s="231">
        <v>477745</v>
      </c>
      <c r="I17" s="231">
        <v>108800</v>
      </c>
    </row>
    <row r="18" spans="1:9" x14ac:dyDescent="0.3">
      <c r="A18" s="226" t="s">
        <v>22</v>
      </c>
      <c r="B18" s="233" t="s">
        <v>172</v>
      </c>
      <c r="C18" s="238">
        <v>0</v>
      </c>
      <c r="D18" s="239">
        <v>18212</v>
      </c>
      <c r="E18" s="240">
        <v>2.0556716236039452</v>
      </c>
      <c r="F18" s="241">
        <v>1152988.23</v>
      </c>
      <c r="G18" s="242">
        <v>3.873690264312724</v>
      </c>
      <c r="H18" s="241">
        <v>1874864.6400000001</v>
      </c>
      <c r="I18" s="241">
        <v>721876.41000000015</v>
      </c>
    </row>
    <row r="19" spans="1:9" x14ac:dyDescent="0.3">
      <c r="A19" s="226" t="s">
        <v>23</v>
      </c>
      <c r="B19" s="233" t="s">
        <v>173</v>
      </c>
      <c r="C19" s="243">
        <v>0</v>
      </c>
      <c r="D19" s="244">
        <v>1.3693233082706766</v>
      </c>
      <c r="E19" s="245">
        <v>0.7410435862779674</v>
      </c>
      <c r="F19" s="246">
        <v>3.1250951496835571</v>
      </c>
      <c r="G19" s="247">
        <v>1.0784012499421076</v>
      </c>
      <c r="H19" s="246">
        <v>3.9244045254267448</v>
      </c>
      <c r="I19" s="246">
        <v>6.6348934742647074</v>
      </c>
    </row>
    <row r="20" spans="1:9" x14ac:dyDescent="0.3">
      <c r="A20" s="226" t="s">
        <v>24</v>
      </c>
    </row>
    <row r="21" spans="1:9" x14ac:dyDescent="0.3">
      <c r="A21" s="226" t="s">
        <v>25</v>
      </c>
    </row>
    <row r="22" spans="1:9" x14ac:dyDescent="0.3">
      <c r="A22" s="226" t="s">
        <v>26</v>
      </c>
    </row>
    <row r="23" spans="1:9" x14ac:dyDescent="0.3">
      <c r="A23" s="226" t="s">
        <v>27</v>
      </c>
    </row>
    <row r="24" spans="1:9" x14ac:dyDescent="0.3">
      <c r="A24" s="226" t="s">
        <v>28</v>
      </c>
    </row>
    <row r="25" spans="1:9" x14ac:dyDescent="0.3">
      <c r="A25" s="226" t="s">
        <v>30</v>
      </c>
    </row>
    <row r="26" spans="1:9" x14ac:dyDescent="0.3">
      <c r="A26" s="226" t="s">
        <v>32</v>
      </c>
    </row>
    <row r="27" spans="1:9" x14ac:dyDescent="0.3">
      <c r="A27" s="226" t="s">
        <v>33</v>
      </c>
    </row>
    <row r="28" spans="1:9" x14ac:dyDescent="0.3">
      <c r="A28" s="226" t="s">
        <v>35</v>
      </c>
    </row>
    <row r="29" spans="1:9" x14ac:dyDescent="0.3">
      <c r="A29" s="226" t="s">
        <v>36</v>
      </c>
    </row>
    <row r="30" spans="1:9" x14ac:dyDescent="0.3">
      <c r="A30" s="226" t="s">
        <v>37</v>
      </c>
    </row>
    <row r="31" spans="1:9" x14ac:dyDescent="0.3">
      <c r="A31" s="226" t="s">
        <v>38</v>
      </c>
    </row>
    <row r="32" spans="1:9" x14ac:dyDescent="0.3">
      <c r="A32" s="226" t="s">
        <v>39</v>
      </c>
    </row>
    <row r="33" spans="1:13" x14ac:dyDescent="0.3">
      <c r="A33" s="226" t="s">
        <v>40</v>
      </c>
    </row>
    <row r="34" spans="1:13" x14ac:dyDescent="0.3">
      <c r="A34" s="226" t="s">
        <v>41</v>
      </c>
    </row>
    <row r="35" spans="1:13" x14ac:dyDescent="0.3">
      <c r="A35" s="226" t="s">
        <v>42</v>
      </c>
    </row>
    <row r="36" spans="1:13" x14ac:dyDescent="0.3">
      <c r="A36" s="226" t="s">
        <v>43</v>
      </c>
    </row>
    <row r="37" spans="1:13" x14ac:dyDescent="0.3">
      <c r="A37" s="226" t="s">
        <v>44</v>
      </c>
    </row>
    <row r="38" spans="1:13" x14ac:dyDescent="0.3">
      <c r="A38" s="226" t="s">
        <v>45</v>
      </c>
    </row>
    <row r="39" spans="1:13" x14ac:dyDescent="0.3">
      <c r="A39" s="226" t="s">
        <v>46</v>
      </c>
    </row>
    <row r="40" spans="1:13" x14ac:dyDescent="0.3">
      <c r="A40" s="226" t="s">
        <v>47</v>
      </c>
    </row>
    <row r="41" spans="1:13" x14ac:dyDescent="0.3">
      <c r="A41" s="226" t="s">
        <v>48</v>
      </c>
    </row>
    <row r="42" spans="1:13" x14ac:dyDescent="0.3">
      <c r="A42" s="226" t="s">
        <v>49</v>
      </c>
    </row>
    <row r="43" spans="1:13" x14ac:dyDescent="0.3">
      <c r="A43" s="226" t="s">
        <v>50</v>
      </c>
    </row>
    <row r="44" spans="1:13" x14ac:dyDescent="0.3">
      <c r="A44" s="226" t="s">
        <v>51</v>
      </c>
    </row>
    <row r="45" spans="1:13" x14ac:dyDescent="0.3">
      <c r="A45" s="226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71C0C6-96F6-4D01-9F00-1F3DD6A0B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3F8B2F-AB5B-402A-A6B4-8ED1CC464D3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C408B807-3BD5-427B-93F5-249498ACC1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 Schedule</vt:lpstr>
      <vt:lpstr>A6 Schedule</vt:lpstr>
      <vt:lpstr>A6.1 Schedule</vt:lpstr>
      <vt:lpstr>A9 Schedule</vt:lpstr>
      <vt:lpstr>A9.1 Schedule</vt:lpstr>
      <vt:lpstr>'A2 Schedule'!Print_Titles</vt:lpstr>
      <vt:lpstr>'A6 Schedule'!Print_Titles</vt:lpstr>
      <vt:lpstr>'A6.1 Schedule'!Print_Titles</vt:lpstr>
      <vt:lpstr>'A9 Schedule'!Print_Titles</vt:lpstr>
      <vt:lpstr>'A9.1 Schedule'!Print_Titles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2016-05-23T17:46:00Z</dcterms:created>
  <dcterms:modified xsi:type="dcterms:W3CDTF">2016-05-28T15:02:34Z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