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960" windowHeight="8280"/>
  </bookViews>
  <sheets>
    <sheet name="Momentum Walk" sheetId="4" r:id="rId1"/>
  </sheets>
  <calcPr calcId="145621"/>
</workbook>
</file>

<file path=xl/calcChain.xml><?xml version="1.0" encoding="utf-8"?>
<calcChain xmlns="http://schemas.openxmlformats.org/spreadsheetml/2006/main">
  <c r="J27" i="4" l="1"/>
  <c r="J29" i="4" s="1"/>
  <c r="I27" i="4"/>
  <c r="I29" i="4" s="1"/>
  <c r="H27" i="4"/>
  <c r="H29" i="4" s="1"/>
  <c r="J28" i="4"/>
  <c r="I28" i="4"/>
  <c r="H28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J23" i="4" l="1"/>
  <c r="I23" i="4"/>
  <c r="H23" i="4"/>
  <c r="G23" i="4"/>
  <c r="J36" i="4" l="1"/>
  <c r="E36" i="4"/>
  <c r="H22" i="4" l="1"/>
  <c r="F8" i="4" l="1"/>
  <c r="F13" i="4" s="1"/>
  <c r="F12" i="4" s="1"/>
  <c r="G8" i="4"/>
  <c r="G20" i="4" s="1"/>
  <c r="H8" i="4"/>
  <c r="I8" i="4"/>
  <c r="J8" i="4"/>
  <c r="E8" i="4"/>
  <c r="E9" i="4" s="1"/>
  <c r="G24" i="4"/>
  <c r="G15" i="4"/>
  <c r="G21" i="4" s="1"/>
  <c r="H15" i="4"/>
  <c r="I15" i="4"/>
  <c r="J15" i="4"/>
  <c r="F15" i="4"/>
  <c r="F16" i="4" s="1"/>
  <c r="I36" i="4"/>
  <c r="H36" i="4"/>
  <c r="G36" i="4"/>
  <c r="F36" i="4"/>
  <c r="J21" i="4" l="1"/>
  <c r="H20" i="4"/>
  <c r="I21" i="4"/>
  <c r="H21" i="4"/>
  <c r="J20" i="4"/>
  <c r="G19" i="4"/>
  <c r="I20" i="4"/>
  <c r="J22" i="4"/>
  <c r="I22" i="4"/>
  <c r="J24" i="4" l="1"/>
  <c r="I24" i="4"/>
  <c r="I19" i="4"/>
  <c r="J19" i="4"/>
  <c r="H24" i="4"/>
  <c r="H19" i="4"/>
</calcChain>
</file>

<file path=xl/sharedStrings.xml><?xml version="1.0" encoding="utf-8"?>
<sst xmlns="http://schemas.openxmlformats.org/spreadsheetml/2006/main" count="35" uniqueCount="24">
  <si>
    <t>Plan</t>
  </si>
  <si>
    <t>Actual</t>
  </si>
  <si>
    <t>Pro Forma Plan</t>
  </si>
  <si>
    <t>Chng in Bus + Infl</t>
  </si>
  <si>
    <t xml:space="preserve">Plan / Prior Year </t>
  </si>
  <si>
    <t>Rate Case</t>
  </si>
  <si>
    <t>Walk</t>
  </si>
  <si>
    <t>Total Planned Base O&amp;M Savings</t>
  </si>
  <si>
    <t>M1 Planned Savings</t>
  </si>
  <si>
    <t>M2 Planned Savings</t>
  </si>
  <si>
    <t>M3 Planned Savings</t>
  </si>
  <si>
    <t>Annualized Planned Savings</t>
  </si>
  <si>
    <t>Momentum 1</t>
  </si>
  <si>
    <t>Momentum 2</t>
  </si>
  <si>
    <t>Momentum 3</t>
  </si>
  <si>
    <t>2015 Actual/Rate Case Forecast</t>
  </si>
  <si>
    <t>Momentum Savings Walk</t>
  </si>
  <si>
    <t>Other Business Savings</t>
  </si>
  <si>
    <t>Momentum 4</t>
  </si>
  <si>
    <t>M4 Planned Savings</t>
  </si>
  <si>
    <t>Rate Case Forecast Adjusted for M4</t>
  </si>
  <si>
    <t>Rate Case Forecast</t>
  </si>
  <si>
    <t>SFHHA 013871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</si>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</sst>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2" fillId="20" borderId="0" applyNumberFormat="0" applyBorder="0" applyAlignment="0" applyProtection="0"/>
    <xf numFmtId="0" fontId="13" fillId="23" borderId="4" applyNumberFormat="0" applyAlignment="0" applyProtection="0"/>
    <xf numFmtId="0" fontId="14" fillId="15" borderId="5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1" fillId="13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4" applyNumberFormat="0" applyAlignment="0" applyProtection="0"/>
    <xf numFmtId="0" fontId="20" fillId="0" borderId="9" applyNumberFormat="0" applyFill="0" applyAlignment="0" applyProtection="0"/>
    <xf numFmtId="0" fontId="20" fillId="21" borderId="0" applyNumberFormat="0" applyBorder="0" applyAlignment="0" applyProtection="0"/>
    <xf numFmtId="0" fontId="2" fillId="20" borderId="4" applyNumberFormat="0" applyFont="0" applyAlignment="0" applyProtection="0"/>
    <xf numFmtId="0" fontId="21" fillId="23" borderId="10" applyNumberFormat="0" applyAlignment="0" applyProtection="0"/>
    <xf numFmtId="4" fontId="3" fillId="27" borderId="4" applyNumberFormat="0" applyProtection="0">
      <alignment vertical="center"/>
    </xf>
    <xf numFmtId="4" fontId="24" fillId="28" borderId="4" applyNumberFormat="0" applyProtection="0">
      <alignment vertical="center"/>
    </xf>
    <xf numFmtId="4" fontId="3" fillId="28" borderId="4" applyNumberFormat="0" applyProtection="0">
      <alignment horizontal="left" vertical="center" indent="1"/>
    </xf>
    <xf numFmtId="0" fontId="7" fillId="27" borderId="11" applyNumberFormat="0" applyProtection="0">
      <alignment horizontal="left" vertical="top" indent="1"/>
    </xf>
    <xf numFmtId="4" fontId="3" fillId="29" borderId="4" applyNumberFormat="0" applyProtection="0">
      <alignment horizontal="left" vertical="center" indent="1"/>
    </xf>
    <xf numFmtId="4" fontId="3" fillId="30" borderId="4" applyNumberFormat="0" applyProtection="0">
      <alignment horizontal="right" vertical="center"/>
    </xf>
    <xf numFmtId="4" fontId="3" fillId="31" borderId="4" applyNumberFormat="0" applyProtection="0">
      <alignment horizontal="right" vertical="center"/>
    </xf>
    <xf numFmtId="4" fontId="3" fillId="32" borderId="12" applyNumberFormat="0" applyProtection="0">
      <alignment horizontal="right" vertical="center"/>
    </xf>
    <xf numFmtId="4" fontId="3" fillId="33" borderId="4" applyNumberFormat="0" applyProtection="0">
      <alignment horizontal="right" vertical="center"/>
    </xf>
    <xf numFmtId="4" fontId="3" fillId="34" borderId="4" applyNumberFormat="0" applyProtection="0">
      <alignment horizontal="right" vertical="center"/>
    </xf>
    <xf numFmtId="4" fontId="3" fillId="35" borderId="4" applyNumberFormat="0" applyProtection="0">
      <alignment horizontal="right" vertical="center"/>
    </xf>
    <xf numFmtId="4" fontId="3" fillId="36" borderId="4" applyNumberFormat="0" applyProtection="0">
      <alignment horizontal="right" vertical="center"/>
    </xf>
    <xf numFmtId="4" fontId="3" fillId="37" borderId="4" applyNumberFormat="0" applyProtection="0">
      <alignment horizontal="right" vertical="center"/>
    </xf>
    <xf numFmtId="4" fontId="3" fillId="38" borderId="4" applyNumberFormat="0" applyProtection="0">
      <alignment horizontal="right" vertical="center"/>
    </xf>
    <xf numFmtId="4" fontId="3" fillId="39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3" fillId="41" borderId="4" applyNumberFormat="0" applyProtection="0">
      <alignment horizontal="right" vertical="center"/>
    </xf>
    <xf numFmtId="4" fontId="3" fillId="42" borderId="12" applyNumberFormat="0" applyProtection="0">
      <alignment horizontal="left" vertical="center" indent="1"/>
    </xf>
    <xf numFmtId="4" fontId="3" fillId="41" borderId="12" applyNumberFormat="0" applyProtection="0">
      <alignment horizontal="left" vertical="center" indent="1"/>
    </xf>
    <xf numFmtId="0" fontId="3" fillId="43" borderId="4" applyNumberFormat="0" applyProtection="0">
      <alignment horizontal="left" vertical="center" indent="1"/>
    </xf>
    <xf numFmtId="0" fontId="2" fillId="40" borderId="11" applyNumberFormat="0" applyProtection="0">
      <alignment horizontal="left" vertical="top" indent="1"/>
    </xf>
    <xf numFmtId="0" fontId="3" fillId="44" borderId="4" applyNumberFormat="0" applyProtection="0">
      <alignment horizontal="left" vertical="center" indent="1"/>
    </xf>
    <xf numFmtId="0" fontId="2" fillId="41" borderId="11" applyNumberFormat="0" applyProtection="0">
      <alignment horizontal="left" vertical="top" indent="1"/>
    </xf>
    <xf numFmtId="0" fontId="3" fillId="45" borderId="4" applyNumberFormat="0" applyProtection="0">
      <alignment horizontal="left" vertical="center" indent="1"/>
    </xf>
    <xf numFmtId="0" fontId="2" fillId="45" borderId="11" applyNumberFormat="0" applyProtection="0">
      <alignment horizontal="left" vertical="top" indent="1"/>
    </xf>
    <xf numFmtId="0" fontId="3" fillId="42" borderId="4" applyNumberFormat="0" applyProtection="0">
      <alignment horizontal="left" vertical="center" indent="1"/>
    </xf>
    <xf numFmtId="0" fontId="2" fillId="42" borderId="11" applyNumberFormat="0" applyProtection="0">
      <alignment horizontal="left" vertical="top" indent="1"/>
    </xf>
    <xf numFmtId="0" fontId="2" fillId="46" borderId="13" applyNumberFormat="0">
      <protection locked="0"/>
    </xf>
    <xf numFmtId="0" fontId="4" fillId="40" borderId="14" applyBorder="0"/>
    <xf numFmtId="4" fontId="5" fillId="47" borderId="11" applyNumberFormat="0" applyProtection="0">
      <alignment vertical="center"/>
    </xf>
    <xf numFmtId="4" fontId="24" fillId="48" borderId="15" applyNumberFormat="0" applyProtection="0">
      <alignment vertical="center"/>
    </xf>
    <xf numFmtId="4" fontId="5" fillId="43" borderId="11" applyNumberFormat="0" applyProtection="0">
      <alignment horizontal="left" vertical="center" indent="1"/>
    </xf>
    <xf numFmtId="0" fontId="5" fillId="47" borderId="11" applyNumberFormat="0" applyProtection="0">
      <alignment horizontal="left" vertical="top" indent="1"/>
    </xf>
    <xf numFmtId="4" fontId="3" fillId="0" borderId="4" applyNumberFormat="0" applyProtection="0">
      <alignment horizontal="right" vertical="center"/>
    </xf>
    <xf numFmtId="4" fontId="24" fillId="49" borderId="4" applyNumberFormat="0" applyProtection="0">
      <alignment horizontal="right" vertical="center"/>
    </xf>
    <xf numFmtId="4" fontId="3" fillId="29" borderId="4" applyNumberFormat="0" applyProtection="0">
      <alignment horizontal="left" vertical="center" indent="1"/>
    </xf>
    <xf numFmtId="0" fontId="5" fillId="41" borderId="11" applyNumberFormat="0" applyProtection="0">
      <alignment horizontal="left" vertical="top" indent="1"/>
    </xf>
    <xf numFmtId="4" fontId="8" fillId="50" borderId="12" applyNumberFormat="0" applyProtection="0">
      <alignment horizontal="left" vertical="center" indent="1"/>
    </xf>
    <xf numFmtId="0" fontId="3" fillId="51" borderId="15"/>
    <xf numFmtId="4" fontId="9" fillId="46" borderId="4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164" fontId="6" fillId="0" borderId="1" xfId="1" applyNumberFormat="1" applyFont="1" applyFill="1" applyBorder="1" applyAlignment="1">
      <alignment horizontal="center"/>
    </xf>
    <xf numFmtId="0" fontId="3" fillId="0" borderId="2" xfId="0" applyFont="1" applyFill="1" applyBorder="1"/>
    <xf numFmtId="164" fontId="6" fillId="0" borderId="2" xfId="1" applyNumberFormat="1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4" fillId="0" borderId="0" xfId="0" applyFont="1" applyFill="1"/>
  </cellXfs>
  <cellStyles count="99">
    <cellStyle name="Accent1 - 20%" xfId="4"/>
    <cellStyle name="Accent1 - 40%" xfId="5"/>
    <cellStyle name="Accent1 - 60%" xfId="6"/>
    <cellStyle name="Accent1 2" xfId="3"/>
    <cellStyle name="Accent1 3" xfId="87"/>
    <cellStyle name="Accent1 4" xfId="98"/>
    <cellStyle name="Accent2 - 20%" xfId="8"/>
    <cellStyle name="Accent2 - 40%" xfId="9"/>
    <cellStyle name="Accent2 - 60%" xfId="10"/>
    <cellStyle name="Accent2 2" xfId="7"/>
    <cellStyle name="Accent2 3" xfId="88"/>
    <cellStyle name="Accent2 4" xfId="97"/>
    <cellStyle name="Accent3 - 20%" xfId="12"/>
    <cellStyle name="Accent3 - 40%" xfId="13"/>
    <cellStyle name="Accent3 - 60%" xfId="14"/>
    <cellStyle name="Accent3 2" xfId="11"/>
    <cellStyle name="Accent3 3" xfId="89"/>
    <cellStyle name="Accent3 4" xfId="96"/>
    <cellStyle name="Accent4 - 20%" xfId="16"/>
    <cellStyle name="Accent4 - 40%" xfId="17"/>
    <cellStyle name="Accent4 - 60%" xfId="18"/>
    <cellStyle name="Accent4 2" xfId="15"/>
    <cellStyle name="Accent4 3" xfId="90"/>
    <cellStyle name="Accent4 4" xfId="95"/>
    <cellStyle name="Accent5 - 20%" xfId="20"/>
    <cellStyle name="Accent5 - 40%" xfId="21"/>
    <cellStyle name="Accent5 - 60%" xfId="22"/>
    <cellStyle name="Accent5 2" xfId="19"/>
    <cellStyle name="Accent5 3" xfId="91"/>
    <cellStyle name="Accent5 4" xfId="94"/>
    <cellStyle name="Accent6 - 20%" xfId="24"/>
    <cellStyle name="Accent6 - 40%" xfId="25"/>
    <cellStyle name="Accent6 - 60%" xfId="26"/>
    <cellStyle name="Accent6 2" xfId="23"/>
    <cellStyle name="Accent6 3" xfId="92"/>
    <cellStyle name="Accent6 4" xfId="93"/>
    <cellStyle name="Bad 2" xfId="27"/>
    <cellStyle name="Calculation 2" xfId="28"/>
    <cellStyle name="Check Cell 2" xfId="29"/>
    <cellStyle name="Comma" xfId="1" builtinId="3"/>
    <cellStyle name="Emphasis 1" xfId="30"/>
    <cellStyle name="Emphasis 2" xfId="31"/>
    <cellStyle name="Emphasis 3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2"/>
    <cellStyle name="Note 2" xfId="41"/>
    <cellStyle name="Output 2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Total 2" xfId="85"/>
    <cellStyle name="Warning Text 2" xfId="8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79522</xdr:colOff>
      <xdr:row>21</xdr:row>
      <xdr:rowOff>95415</xdr:rowOff>
    </xdr:from>
    <xdr:to>
      <xdr:col>7</xdr:col>
      <xdr:colOff>216009</xdr:colOff>
      <xdr:row>24</xdr:row>
      <xdr:rowOff>95415</xdr:rowOff>
    </xdr:to>
    <xdr:grpSp>
      <xdr:nvGrpSpPr>
        <xdr:cNvPr id="12" name="Group 11"/>
        <xdr:cNvGrpSpPr/>
      </xdr:nvGrpSpPr>
      <xdr:grpSpPr>
        <a:xfrm>
          <a:off x="6122182" y="3615855"/>
          <a:ext cx="136487" cy="502920"/>
          <a:chOff x="3617853" y="3116911"/>
          <a:chExt cx="136487" cy="477078"/>
        </a:xfrm>
      </xdr:grpSpPr>
      <xdr:cxnSp macro="">
        <xdr:nvCxnSpPr>
          <xdr:cNvPr id="3" name="Straight Connector 2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53020</xdr:colOff>
      <xdr:row>21</xdr:row>
      <xdr:rowOff>108667</xdr:rowOff>
    </xdr:from>
    <xdr:to>
      <xdr:col>8</xdr:col>
      <xdr:colOff>189507</xdr:colOff>
      <xdr:row>24</xdr:row>
      <xdr:rowOff>108667</xdr:rowOff>
    </xdr:to>
    <xdr:grpSp>
      <xdr:nvGrpSpPr>
        <xdr:cNvPr id="13" name="Group 12"/>
        <xdr:cNvGrpSpPr/>
      </xdr:nvGrpSpPr>
      <xdr:grpSpPr>
        <a:xfrm>
          <a:off x="6827200" y="3629107"/>
          <a:ext cx="136487" cy="502920"/>
          <a:chOff x="3617853" y="3116911"/>
          <a:chExt cx="136487" cy="477078"/>
        </a:xfrm>
      </xdr:grpSpPr>
      <xdr:cxnSp macro="">
        <xdr:nvCxnSpPr>
          <xdr:cNvPr id="14" name="Straight Connector 13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70248</xdr:colOff>
      <xdr:row>21</xdr:row>
      <xdr:rowOff>98065</xdr:rowOff>
    </xdr:from>
    <xdr:to>
      <xdr:col>9</xdr:col>
      <xdr:colOff>206735</xdr:colOff>
      <xdr:row>24</xdr:row>
      <xdr:rowOff>98065</xdr:rowOff>
    </xdr:to>
    <xdr:grpSp>
      <xdr:nvGrpSpPr>
        <xdr:cNvPr id="17" name="Group 16"/>
        <xdr:cNvGrpSpPr/>
      </xdr:nvGrpSpPr>
      <xdr:grpSpPr>
        <a:xfrm>
          <a:off x="7575948" y="3618505"/>
          <a:ext cx="136487" cy="502920"/>
          <a:chOff x="3617853" y="3116911"/>
          <a:chExt cx="136487" cy="477078"/>
        </a:xfrm>
      </xdr:grpSpPr>
      <xdr:cxnSp macro="">
        <xdr:nvCxnSpPr>
          <xdr:cNvPr id="18" name="Straight Connector 17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47702</xdr:colOff>
      <xdr:row>20</xdr:row>
      <xdr:rowOff>155050</xdr:rowOff>
    </xdr:from>
    <xdr:to>
      <xdr:col>10</xdr:col>
      <xdr:colOff>163000</xdr:colOff>
      <xdr:row>25</xdr:row>
      <xdr:rowOff>0</xdr:rowOff>
    </xdr:to>
    <xdr:sp macro="" textlink="">
      <xdr:nvSpPr>
        <xdr:cNvPr id="2" name="Right Brace 1"/>
        <xdr:cNvSpPr/>
      </xdr:nvSpPr>
      <xdr:spPr>
        <a:xfrm>
          <a:off x="5621566" y="3017520"/>
          <a:ext cx="115298" cy="652007"/>
        </a:xfrm>
        <a:prstGeom prst="rightBrace">
          <a:avLst>
            <a:gd name="adj1" fmla="val 8333"/>
            <a:gd name="adj2" fmla="val 5061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A3" sqref="A3:J3"/>
    </sheetView>
  </sheetViews>
  <sheetFormatPr defaultColWidth="9.109375" defaultRowHeight="13.2" x14ac:dyDescent="0.25"/>
  <cols>
    <col min="1" max="1" width="2.6640625" style="3" bestFit="1" customWidth="1"/>
    <col min="2" max="2" width="2.44140625" style="2" bestFit="1" customWidth="1"/>
    <col min="3" max="3" width="24.33203125" style="3" bestFit="1" customWidth="1"/>
    <col min="4" max="4" width="26.6640625" style="3" bestFit="1" customWidth="1"/>
    <col min="5" max="10" width="10.6640625" style="2" customWidth="1"/>
    <col min="11" max="11" width="12.88671875" style="2" customWidth="1"/>
    <col min="12" max="16384" width="9.109375" style="2"/>
  </cols>
  <sheetData>
    <row r="1" spans="1:10" x14ac:dyDescent="0.25">
      <c r="A1" s="16" t="s">
        <v>22</v>
      </c>
    </row>
    <row r="2" spans="1:10" x14ac:dyDescent="0.25">
      <c r="A2" s="16" t="s">
        <v>23</v>
      </c>
    </row>
    <row r="3" spans="1:10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</row>
    <row r="5" spans="1:10" x14ac:dyDescent="0.25">
      <c r="A5" s="1">
        <v>1</v>
      </c>
      <c r="E5" s="14">
        <v>2013</v>
      </c>
      <c r="F5" s="14">
        <v>2014</v>
      </c>
      <c r="G5" s="14">
        <v>2015</v>
      </c>
      <c r="H5" s="14">
        <v>2016</v>
      </c>
      <c r="I5" s="14">
        <v>2017</v>
      </c>
      <c r="J5" s="14">
        <v>2018</v>
      </c>
    </row>
    <row r="6" spans="1:10" x14ac:dyDescent="0.25">
      <c r="A6" s="1">
        <f>A5+1</f>
        <v>2</v>
      </c>
      <c r="E6" s="4"/>
      <c r="F6" s="4"/>
      <c r="G6" s="4"/>
      <c r="H6" s="4"/>
      <c r="I6" s="4"/>
      <c r="J6" s="4"/>
    </row>
    <row r="7" spans="1:10" x14ac:dyDescent="0.25">
      <c r="A7" s="1">
        <f t="shared" ref="A7:A36" si="0">A6+1</f>
        <v>3</v>
      </c>
      <c r="C7" s="3" t="s">
        <v>12</v>
      </c>
      <c r="D7" s="3" t="s">
        <v>0</v>
      </c>
      <c r="E7" s="5">
        <v>1542</v>
      </c>
      <c r="F7" s="5"/>
      <c r="G7" s="5"/>
      <c r="H7" s="5"/>
      <c r="I7" s="5"/>
      <c r="J7" s="5"/>
    </row>
    <row r="8" spans="1:10" x14ac:dyDescent="0.25">
      <c r="A8" s="1">
        <f t="shared" si="0"/>
        <v>4</v>
      </c>
      <c r="D8" s="6" t="s">
        <v>8</v>
      </c>
      <c r="E8" s="5">
        <f>E32</f>
        <v>-25.539426512013101</v>
      </c>
      <c r="F8" s="5">
        <f t="shared" ref="F8:J8" si="1">F32</f>
        <v>-103.744603441834</v>
      </c>
      <c r="G8" s="5">
        <f t="shared" si="1"/>
        <v>-170.73176103841101</v>
      </c>
      <c r="H8" s="5">
        <f t="shared" si="1"/>
        <v>-164.78272858101499</v>
      </c>
      <c r="I8" s="5">
        <f t="shared" si="1"/>
        <v>-160.53412858101501</v>
      </c>
      <c r="J8" s="5">
        <f t="shared" si="1"/>
        <v>-160.53412858101501</v>
      </c>
    </row>
    <row r="9" spans="1:10" x14ac:dyDescent="0.25">
      <c r="A9" s="1">
        <f t="shared" si="0"/>
        <v>5</v>
      </c>
      <c r="D9" s="6" t="s">
        <v>17</v>
      </c>
      <c r="E9" s="7">
        <f>E10-E8-E7</f>
        <v>-36.460573487986949</v>
      </c>
      <c r="F9" s="7"/>
      <c r="G9" s="7"/>
      <c r="H9" s="7"/>
      <c r="I9" s="7"/>
      <c r="J9" s="7"/>
    </row>
    <row r="10" spans="1:10" x14ac:dyDescent="0.25">
      <c r="A10" s="1">
        <f t="shared" si="0"/>
        <v>6</v>
      </c>
      <c r="D10" s="3" t="s">
        <v>1</v>
      </c>
      <c r="E10" s="5">
        <v>1480</v>
      </c>
      <c r="F10" s="5"/>
      <c r="G10" s="5"/>
      <c r="H10" s="5"/>
      <c r="I10" s="5"/>
      <c r="J10" s="5"/>
    </row>
    <row r="11" spans="1:10" x14ac:dyDescent="0.25">
      <c r="A11" s="1">
        <f t="shared" si="0"/>
        <v>7</v>
      </c>
      <c r="E11" s="5"/>
      <c r="F11" s="5"/>
      <c r="G11" s="5"/>
      <c r="H11" s="5"/>
      <c r="I11" s="5"/>
      <c r="J11" s="5"/>
    </row>
    <row r="12" spans="1:10" x14ac:dyDescent="0.25">
      <c r="A12" s="1">
        <f t="shared" si="0"/>
        <v>8</v>
      </c>
      <c r="C12" s="3" t="s">
        <v>13</v>
      </c>
      <c r="D12" s="3" t="s">
        <v>2</v>
      </c>
      <c r="E12" s="5"/>
      <c r="F12" s="5">
        <f>F14-F13</f>
        <v>1539.744603441834</v>
      </c>
      <c r="G12" s="5"/>
      <c r="H12" s="5"/>
      <c r="I12" s="5"/>
      <c r="J12" s="5"/>
    </row>
    <row r="13" spans="1:10" x14ac:dyDescent="0.25">
      <c r="A13" s="1">
        <f t="shared" si="0"/>
        <v>9</v>
      </c>
      <c r="D13" s="6" t="s">
        <v>8</v>
      </c>
      <c r="E13" s="5"/>
      <c r="F13" s="7">
        <f>F8</f>
        <v>-103.744603441834</v>
      </c>
      <c r="G13" s="5"/>
      <c r="H13" s="5"/>
      <c r="I13" s="5"/>
      <c r="J13" s="5"/>
    </row>
    <row r="14" spans="1:10" x14ac:dyDescent="0.25">
      <c r="A14" s="1">
        <f t="shared" si="0"/>
        <v>10</v>
      </c>
      <c r="D14" s="3" t="s">
        <v>0</v>
      </c>
      <c r="E14" s="5"/>
      <c r="F14" s="5">
        <v>1436</v>
      </c>
      <c r="G14" s="5"/>
      <c r="H14" s="5"/>
      <c r="I14" s="5"/>
      <c r="J14" s="5"/>
    </row>
    <row r="15" spans="1:10" x14ac:dyDescent="0.25">
      <c r="A15" s="1">
        <f t="shared" si="0"/>
        <v>11</v>
      </c>
      <c r="D15" s="6" t="s">
        <v>9</v>
      </c>
      <c r="E15" s="5"/>
      <c r="F15" s="5">
        <f>F33</f>
        <v>-2.9436377261904698</v>
      </c>
      <c r="G15" s="5">
        <f t="shared" ref="G15:J15" si="2">G33</f>
        <v>-25.762161235989002</v>
      </c>
      <c r="H15" s="5">
        <f t="shared" si="2"/>
        <v>-33.038750787820497</v>
      </c>
      <c r="I15" s="5">
        <f t="shared" si="2"/>
        <v>-38.899529233333297</v>
      </c>
      <c r="J15" s="5">
        <f t="shared" si="2"/>
        <v>-34.423862566666699</v>
      </c>
    </row>
    <row r="16" spans="1:10" x14ac:dyDescent="0.25">
      <c r="A16" s="1">
        <f t="shared" si="0"/>
        <v>12</v>
      </c>
      <c r="D16" s="6" t="s">
        <v>17</v>
      </c>
      <c r="E16" s="5"/>
      <c r="F16" s="7">
        <f>F17-F15-F14</f>
        <v>-55.056362273809555</v>
      </c>
      <c r="G16" s="7"/>
      <c r="H16" s="7"/>
      <c r="I16" s="7"/>
      <c r="J16" s="7"/>
    </row>
    <row r="17" spans="1:11" x14ac:dyDescent="0.25">
      <c r="A17" s="1">
        <f t="shared" si="0"/>
        <v>13</v>
      </c>
      <c r="D17" s="3" t="s">
        <v>1</v>
      </c>
      <c r="E17" s="5"/>
      <c r="F17" s="5">
        <v>1378</v>
      </c>
      <c r="G17" s="5"/>
      <c r="H17" s="5"/>
      <c r="I17" s="5"/>
      <c r="J17" s="5"/>
    </row>
    <row r="18" spans="1:11" x14ac:dyDescent="0.25">
      <c r="A18" s="1">
        <f t="shared" si="0"/>
        <v>14</v>
      </c>
      <c r="E18" s="5"/>
      <c r="F18" s="5"/>
      <c r="G18" s="5"/>
      <c r="H18" s="5"/>
      <c r="I18" s="5"/>
      <c r="J18" s="5"/>
    </row>
    <row r="19" spans="1:11" x14ac:dyDescent="0.25">
      <c r="A19" s="1">
        <f t="shared" si="0"/>
        <v>15</v>
      </c>
      <c r="C19" s="3" t="s">
        <v>14</v>
      </c>
      <c r="D19" s="3" t="s">
        <v>2</v>
      </c>
      <c r="E19" s="5"/>
      <c r="F19" s="5"/>
      <c r="G19" s="5">
        <f>G22-G21-G20</f>
        <v>1576.4939222743999</v>
      </c>
      <c r="H19" s="5">
        <f>H22-H21-H20</f>
        <v>1593.8214793688353</v>
      </c>
      <c r="I19" s="5">
        <f>I22-I21-I20</f>
        <v>1597.4336578143484</v>
      </c>
      <c r="J19" s="5">
        <f>J22-J21-J20</f>
        <v>1614.9579911476817</v>
      </c>
    </row>
    <row r="20" spans="1:11" x14ac:dyDescent="0.25">
      <c r="A20" s="1">
        <f t="shared" si="0"/>
        <v>16</v>
      </c>
      <c r="D20" s="6" t="s">
        <v>8</v>
      </c>
      <c r="E20" s="5"/>
      <c r="F20" s="5"/>
      <c r="G20" s="5">
        <f>G8</f>
        <v>-170.73176103841101</v>
      </c>
      <c r="H20" s="5">
        <f>H8</f>
        <v>-164.78272858101499</v>
      </c>
      <c r="I20" s="5">
        <f>I8</f>
        <v>-160.53412858101501</v>
      </c>
      <c r="J20" s="5">
        <f>J8</f>
        <v>-160.53412858101501</v>
      </c>
    </row>
    <row r="21" spans="1:11" x14ac:dyDescent="0.25">
      <c r="A21" s="1">
        <f t="shared" si="0"/>
        <v>17</v>
      </c>
      <c r="D21" s="6" t="s">
        <v>9</v>
      </c>
      <c r="E21" s="5"/>
      <c r="F21" s="5"/>
      <c r="G21" s="7">
        <f>G15</f>
        <v>-25.762161235989002</v>
      </c>
      <c r="H21" s="7">
        <f>H15</f>
        <v>-33.038750787820497</v>
      </c>
      <c r="I21" s="7">
        <f>I15</f>
        <v>-38.899529233333297</v>
      </c>
      <c r="J21" s="7">
        <f>J15</f>
        <v>-34.423862566666699</v>
      </c>
    </row>
    <row r="22" spans="1:11" x14ac:dyDescent="0.25">
      <c r="A22" s="1">
        <f t="shared" si="0"/>
        <v>18</v>
      </c>
      <c r="D22" s="3" t="s">
        <v>4</v>
      </c>
      <c r="E22" s="5"/>
      <c r="F22" s="5"/>
      <c r="G22" s="5">
        <v>1380</v>
      </c>
      <c r="H22" s="5">
        <f>G25</f>
        <v>1396</v>
      </c>
      <c r="I22" s="5">
        <f>H25</f>
        <v>1398</v>
      </c>
      <c r="J22" s="5">
        <f>I25</f>
        <v>1420</v>
      </c>
    </row>
    <row r="23" spans="1:11" x14ac:dyDescent="0.25">
      <c r="A23" s="1">
        <f t="shared" si="0"/>
        <v>19</v>
      </c>
      <c r="D23" s="6" t="s">
        <v>10</v>
      </c>
      <c r="E23" s="5"/>
      <c r="F23" s="5"/>
      <c r="G23" s="5">
        <f>G34</f>
        <v>-2.91189663898981</v>
      </c>
      <c r="H23" s="5">
        <f>H34</f>
        <v>-18.138891990000001</v>
      </c>
      <c r="I23" s="5">
        <f>I34</f>
        <v>-23.169165889999999</v>
      </c>
      <c r="J23" s="5">
        <f>J34</f>
        <v>-27.028470890000001</v>
      </c>
      <c r="K23" s="1" t="s">
        <v>5</v>
      </c>
    </row>
    <row r="24" spans="1:11" x14ac:dyDescent="0.25">
      <c r="A24" s="1">
        <f t="shared" si="0"/>
        <v>20</v>
      </c>
      <c r="D24" s="6" t="s">
        <v>3</v>
      </c>
      <c r="E24" s="5"/>
      <c r="F24" s="5"/>
      <c r="G24" s="7">
        <f>G25-G22-G23</f>
        <v>18.911896638989809</v>
      </c>
      <c r="H24" s="7">
        <f>H25-H23-H22</f>
        <v>20.138891990000047</v>
      </c>
      <c r="I24" s="7">
        <f>I25-I23-I22</f>
        <v>45.169165889999931</v>
      </c>
      <c r="J24" s="7">
        <f>J25-J23-J22</f>
        <v>79.028470890000108</v>
      </c>
      <c r="K24" s="1" t="s">
        <v>6</v>
      </c>
    </row>
    <row r="25" spans="1:11" x14ac:dyDescent="0.25">
      <c r="A25" s="1">
        <f t="shared" si="0"/>
        <v>21</v>
      </c>
      <c r="D25" s="3" t="s">
        <v>15</v>
      </c>
      <c r="E25" s="5"/>
      <c r="F25" s="5"/>
      <c r="G25" s="5">
        <v>1396</v>
      </c>
      <c r="H25" s="5">
        <v>1398</v>
      </c>
      <c r="I25" s="5">
        <v>1420</v>
      </c>
      <c r="J25" s="5">
        <v>1472</v>
      </c>
    </row>
    <row r="26" spans="1:11" x14ac:dyDescent="0.25">
      <c r="A26" s="1">
        <f t="shared" si="0"/>
        <v>22</v>
      </c>
      <c r="D26" s="2"/>
    </row>
    <row r="27" spans="1:11" x14ac:dyDescent="0.25">
      <c r="A27" s="1">
        <f t="shared" si="0"/>
        <v>23</v>
      </c>
      <c r="C27" s="3" t="s">
        <v>18</v>
      </c>
      <c r="D27" s="3" t="s">
        <v>21</v>
      </c>
      <c r="E27" s="5"/>
      <c r="F27" s="5"/>
      <c r="G27" s="12"/>
      <c r="H27" s="5">
        <f>H25</f>
        <v>1398</v>
      </c>
      <c r="I27" s="5">
        <f>I25</f>
        <v>1420</v>
      </c>
      <c r="J27" s="5">
        <f>J25</f>
        <v>1472</v>
      </c>
    </row>
    <row r="28" spans="1:11" x14ac:dyDescent="0.25">
      <c r="A28" s="1">
        <f t="shared" si="0"/>
        <v>24</v>
      </c>
      <c r="D28" s="6" t="s">
        <v>19</v>
      </c>
      <c r="E28" s="5"/>
      <c r="F28" s="5"/>
      <c r="G28" s="12"/>
      <c r="H28" s="7">
        <f>H35</f>
        <v>-0.41213174347150799</v>
      </c>
      <c r="I28" s="7">
        <f>I35</f>
        <v>-10.1014296325398</v>
      </c>
      <c r="J28" s="7">
        <f>J35</f>
        <v>-17.346698028652199</v>
      </c>
      <c r="K28" s="1"/>
    </row>
    <row r="29" spans="1:11" x14ac:dyDescent="0.25">
      <c r="A29" s="1">
        <f t="shared" si="0"/>
        <v>25</v>
      </c>
      <c r="D29" s="3" t="s">
        <v>20</v>
      </c>
      <c r="E29" s="5"/>
      <c r="F29" s="5"/>
      <c r="G29" s="12"/>
      <c r="H29" s="5">
        <f>H27+H28</f>
        <v>1397.5878682565285</v>
      </c>
      <c r="I29" s="5">
        <f t="shared" ref="I29:J29" si="3">I27+I28</f>
        <v>1409.8985703674603</v>
      </c>
      <c r="J29" s="5">
        <f t="shared" si="3"/>
        <v>1454.6533019713479</v>
      </c>
    </row>
    <row r="30" spans="1:11" ht="13.8" thickBot="1" x14ac:dyDescent="0.3">
      <c r="A30" s="1">
        <f t="shared" si="0"/>
        <v>26</v>
      </c>
      <c r="C30" s="8"/>
      <c r="D30" s="8"/>
      <c r="E30" s="9"/>
      <c r="F30" s="9"/>
      <c r="G30" s="9"/>
      <c r="H30" s="8"/>
      <c r="I30" s="8"/>
      <c r="J30" s="9"/>
    </row>
    <row r="31" spans="1:11" x14ac:dyDescent="0.25">
      <c r="A31" s="1">
        <f t="shared" si="0"/>
        <v>27</v>
      </c>
      <c r="E31" s="5"/>
      <c r="F31" s="5"/>
      <c r="G31" s="5"/>
      <c r="H31" s="5"/>
      <c r="I31" s="5"/>
      <c r="J31" s="5"/>
    </row>
    <row r="32" spans="1:11" x14ac:dyDescent="0.25">
      <c r="A32" s="1">
        <f t="shared" si="0"/>
        <v>28</v>
      </c>
      <c r="C32" s="10" t="s">
        <v>7</v>
      </c>
      <c r="D32" s="11" t="s">
        <v>8</v>
      </c>
      <c r="E32" s="12">
        <v>-25.539426512013101</v>
      </c>
      <c r="F32" s="12">
        <v>-103.744603441834</v>
      </c>
      <c r="G32" s="12">
        <v>-170.73176103841101</v>
      </c>
      <c r="H32" s="12">
        <v>-164.78272858101499</v>
      </c>
      <c r="I32" s="12">
        <v>-160.53412858101501</v>
      </c>
      <c r="J32" s="12">
        <v>-160.53412858101501</v>
      </c>
    </row>
    <row r="33" spans="1:10" x14ac:dyDescent="0.25">
      <c r="A33" s="1">
        <f t="shared" si="0"/>
        <v>29</v>
      </c>
      <c r="C33" s="10"/>
      <c r="D33" s="11" t="s">
        <v>9</v>
      </c>
      <c r="E33" s="12">
        <v>0</v>
      </c>
      <c r="F33" s="12">
        <v>-2.9436377261904698</v>
      </c>
      <c r="G33" s="12">
        <v>-25.762161235989002</v>
      </c>
      <c r="H33" s="12">
        <v>-33.038750787820497</v>
      </c>
      <c r="I33" s="12">
        <v>-38.899529233333297</v>
      </c>
      <c r="J33" s="12">
        <v>-34.423862566666699</v>
      </c>
    </row>
    <row r="34" spans="1:10" x14ac:dyDescent="0.25">
      <c r="A34" s="1">
        <f t="shared" si="0"/>
        <v>30</v>
      </c>
      <c r="C34" s="10"/>
      <c r="D34" s="11" t="s">
        <v>10</v>
      </c>
      <c r="E34" s="12">
        <v>0</v>
      </c>
      <c r="F34" s="12">
        <v>0</v>
      </c>
      <c r="G34" s="12">
        <v>-2.91189663898981</v>
      </c>
      <c r="H34" s="12">
        <v>-18.138891990000001</v>
      </c>
      <c r="I34" s="12">
        <v>-23.169165889999999</v>
      </c>
      <c r="J34" s="12">
        <v>-27.028470890000001</v>
      </c>
    </row>
    <row r="35" spans="1:10" ht="13.8" thickBot="1" x14ac:dyDescent="0.3">
      <c r="A35" s="1">
        <f t="shared" si="0"/>
        <v>31</v>
      </c>
      <c r="C35" s="10"/>
      <c r="D35" s="11" t="s">
        <v>19</v>
      </c>
      <c r="E35" s="13">
        <v>0</v>
      </c>
      <c r="F35" s="13">
        <v>0</v>
      </c>
      <c r="G35" s="13">
        <v>0</v>
      </c>
      <c r="H35" s="13">
        <v>-0.41213174347150799</v>
      </c>
      <c r="I35" s="13">
        <v>-10.1014296325398</v>
      </c>
      <c r="J35" s="13">
        <v>-17.346698028652199</v>
      </c>
    </row>
    <row r="36" spans="1:10" ht="13.8" thickTop="1" x14ac:dyDescent="0.25">
      <c r="A36" s="1">
        <f t="shared" si="0"/>
        <v>32</v>
      </c>
      <c r="C36" s="10"/>
      <c r="D36" s="11" t="s">
        <v>11</v>
      </c>
      <c r="E36" s="5">
        <f>SUM(E32:E35)</f>
        <v>-25.539426512013101</v>
      </c>
      <c r="F36" s="5">
        <f t="shared" ref="F36:I36" si="4">SUM(F32:F35)</f>
        <v>-106.68824116802448</v>
      </c>
      <c r="G36" s="5">
        <f t="shared" si="4"/>
        <v>-199.40581891338982</v>
      </c>
      <c r="H36" s="5">
        <f t="shared" si="4"/>
        <v>-216.37250310230701</v>
      </c>
      <c r="I36" s="5">
        <f t="shared" si="4"/>
        <v>-232.70425333688809</v>
      </c>
      <c r="J36" s="5">
        <f>SUM(J32:J35)</f>
        <v>-239.3331600663339</v>
      </c>
    </row>
    <row r="37" spans="1:10" x14ac:dyDescent="0.25">
      <c r="A37" s="1"/>
      <c r="E37" s="4"/>
      <c r="F37" s="4"/>
      <c r="G37" s="4"/>
      <c r="H37" s="4"/>
      <c r="I37" s="4"/>
      <c r="J37" s="4"/>
    </row>
    <row r="38" spans="1:10" x14ac:dyDescent="0.25">
      <c r="A38" s="1"/>
      <c r="E38" s="4"/>
      <c r="F38" s="4"/>
      <c r="G38" s="4"/>
      <c r="H38" s="4"/>
      <c r="I38" s="4"/>
      <c r="J38" s="4"/>
    </row>
  </sheetData>
  <mergeCells count="1">
    <mergeCell ref="A3:J3"/>
  </mergeCell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5969537-96B1-46AA-8626-43A3FA775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DA1D4D-A31D-4F9B-A596-D0C2545970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55765-CB78-4421-8B0F-C1E2AA7EAA18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c85253b9-0a55-49a1-98ad-b5b6252d707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Momentum Walk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2016-07-27T15:33:07Z</cp:lastPrinted>
  <dcterms:created xsi:type="dcterms:W3CDTF">2015-11-16T21:31:24Z</dcterms:created>
  <dcterms:modified xsi:type="dcterms:W3CDTF">2016-08-01T11:27:53Z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Momentum Walk.xlsx</vt:lpwstr>
  </property>
  <property fmtid="{D5CDD505-2E9C-101B-9397-08002B2CF9AE}" pid="3" name="ContentTypeId">
    <vt:lpwstr>0x010100A43F4DE461C8BD41977FE11AF3A61702</vt:lpwstr>
  </property>
</Properties>
</file>