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3420" windowWidth="19416" windowHeight="3480" tabRatio="959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0" i="13" l="1"/>
  <c r="E30" i="13"/>
  <c r="G29" i="13"/>
  <c r="E29" i="13"/>
  <c r="G28" i="13"/>
  <c r="E28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2" i="7"/>
  <c r="F52" i="7"/>
  <c r="G50" i="7"/>
  <c r="F50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<sst xmlns="http://schemas.openxmlformats.org/spreadsheetml/2006/main" count="606" uniqueCount="197">
  <si>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</si>
  <si>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</si>
  <si>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</si>
  <si>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</si>
  <si>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</si>
  <si>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</si>
  <si>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</si>
  <si>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</si>
  <si>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</si>
  <si>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</si>
  <si>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</si>
  <si>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</si>
  <si>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</si>
  <si>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</si>
  <si>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</si>
  <si>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</si>
  <si>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</si>
  <si>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</si>
  <si>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</si>
  <si>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</si>
  <si>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</si>
  <si>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</si>
  <si>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</si>
  <si>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</si>
  <si>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</si>
  <si>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</si>
  <si>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</si>
  <si>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</si>
  <si>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</si>
  <si>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</si>
  <si>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</si>
  <si>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</si>
  <si>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</si>
  <si>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</si>
  <si>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</si>
  <si>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</si>
  <si>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</si>
  <si>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</si>
  <si>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</si>
  <si>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</si>
  <si>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</si>
  <si>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</si>
  <si>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</si>
  <si>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</si>
  <si>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</si>
  <si>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</si>
  <si>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</si>
  <si>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</si>
  <si>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</si>
  <si>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</si>
  <si>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</si>
  <si>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</si>
  <si>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</si>
  <si>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</si>
  <si>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</si>
  <si>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</si>
  <si>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 in the amount of $22,647 due to 187 barrels burned at Martin 8 being inadvertently entered as an inventory adjustment rather</t>
    </r>
  </si>
  <si>
    <t>than Net Generation.  Correction to be made in November 2014.</t>
  </si>
  <si>
    <t>FOR THE MONTH OF:  October 2014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</si>
  <si>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</si>
  <si>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</si>
  <si>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</si>
  <si>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</si>
  <si>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</si>
  <si>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</si>
  <si>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</si>
  <si>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</si>
  <si>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</si>
  <si>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</si>
  <si>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</si>
  <si>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</si>
  <si>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</si>
  <si>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</si>
  <si>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</si>
  <si>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</si>
  <si>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</si>
  <si>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</si>
  <si>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</si>
  <si>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</si>
  <si>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</si>
  <si>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</si>
  <si>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</si>
  <si>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</si>
  <si>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</si>
  <si>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</si>
  <si>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</si>
  <si>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</si>
  <si>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</si>
  <si>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</si>
  <si>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</si>
  <si>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</si>
  <si>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</si>
  <si>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</si>
  <si>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</si>
  <si>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</si>
  <si>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</si>
  <si>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</si>
  <si>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</si>
  <si>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</si>
  <si>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</si>
  <si>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</si>
  <si>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</si>
  <si>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</si>
  <si>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</si>
  <si>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</si>
  <si>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</si>
  <si>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</si>
  <si>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</si>
  <si>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</si>
  <si>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</si>
  <si>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</si>
  <si>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</si>
  <si>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</si>
  <si>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</si>
  <si>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</si>
  <si>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</si>
  <si>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October 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</si>
  <si>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</si>
  <si>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</si>
  <si>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</si>
  <si>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</si>
  <si>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</si>
  <si>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</si>
  <si>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</si>
  <si>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</si>
  <si>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</si>
  <si>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</si>
  <si>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</si>
  <si>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</si>
  <si>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</si>
  <si>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</si>
  <si>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</si>
  <si>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</si>
  <si>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</si>
  <si>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</si>
  <si>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</si>
  <si>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</si>
  <si>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</si>
  <si>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</si>
  <si>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</si>
  <si>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</si>
  <si>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</si>
  <si>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Florida Municipal Power Agency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</si>
  <si>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</si>
  <si>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</si>
  <si>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</si>
  <si>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</si>
  <si>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</si>
  <si>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</si>
  <si>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</si>
  <si>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</si>
  <si>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</si>
  <si>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</si>
  <si>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</si>
  <si>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Duke Energy Florida, Inc. OS</t>
  </si>
  <si>
    <t>PJM Interconnection, L.L.C. OS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</si>
  <si>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</si>
  <si>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</si>
  <si>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</si>
  <si>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</si>
  <si>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</si>
  <si>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</si>
  <si>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</si>
  <si>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</si>
  <si>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</si>
  <si>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</si>
  <si>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</si>
  <si>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</si>
  <si>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</si>
  <si>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</si>
  <si>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</si>
  <si>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</si>
  <si>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</si>
  <si>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</si>
  <si>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</si>
  <si>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</si>
  <si>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</si>
  <si>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</si>
  <si>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</si>
  <si>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October 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</si>
  <si>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</si>
  <si>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</si>
  <si>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</si>
  <si>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</si>
  <si>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</si>
  <si>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</si>
  <si>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</si>
  <si>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</si>
  <si>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Rainbow Energy Marketing Corp. OS</t>
  </si>
  <si>
    <t>Transaction Cost (cents/KWH)</t>
  </si>
  <si>
    <t>Cost if Generated (cents/KWH)</t>
  </si>
  <si>
    <t>STAFF 000748</t>
  </si>
  <si>
    <t>FPL RC-16</t>
  </si>
  <si>
    <t>STAFF 000749</t>
  </si>
  <si>
    <t>STAFF 000750</t>
  </si>
  <si>
    <t>STAFF 000751</t>
  </si>
  <si>
    <t>STAFF 000752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</si>
</sst>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  <numFmt numFmtId="175" formatCode="#,##0.0000000000_);\(#,##0.0000000000\)"/>
  </numFmts>
  <fonts count="39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5">
    <xf numFmtId="0" fontId="0" fillId="0" borderId="0"/>
    <xf numFmtId="0" fontId="392" fillId="0" borderId="0"/>
    <xf numFmtId="44" fontId="39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92" fillId="0" borderId="0" applyFont="0" applyFill="0" applyBorder="0" applyAlignment="0" applyProtection="0"/>
    <xf numFmtId="43" fontId="392" fillId="0" borderId="0" applyFont="0" applyFill="0" applyBorder="0" applyAlignment="0" applyProtection="0"/>
    <xf numFmtId="44" fontId="393" fillId="0" borderId="0" applyFont="0" applyFill="0" applyBorder="0" applyAlignment="0" applyProtection="0"/>
    <xf numFmtId="0" fontId="392" fillId="0" borderId="0"/>
    <xf numFmtId="0" fontId="1" fillId="0" borderId="0"/>
    <xf numFmtId="0" fontId="392" fillId="0" borderId="0"/>
    <xf numFmtId="0" fontId="392" fillId="0" borderId="0"/>
    <xf numFmtId="174" fontId="392" fillId="0" borderId="0">
      <alignment horizontal="left" wrapText="1"/>
    </xf>
    <xf numFmtId="174" fontId="392" fillId="0" borderId="0">
      <alignment horizontal="left" wrapText="1"/>
    </xf>
    <xf numFmtId="174" fontId="392" fillId="0" borderId="0">
      <alignment horizontal="left" wrapText="1"/>
    </xf>
    <xf numFmtId="0" fontId="394" fillId="0" borderId="0"/>
  </cellStyleXfs>
  <cellXfs count="395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175" fontId="0" fillId="0" borderId="1" xfId="0" applyNumberFormat="1" applyFill="1" applyBorder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37" fontId="223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left" wrapText="1"/>
    </xf>
    <xf numFmtId="170" fontId="16" fillId="0" borderId="0" xfId="0" applyNumberFormat="1" applyFont="1" applyFill="1" applyAlignment="1">
      <alignment horizontal="right"/>
    </xf>
    <xf numFmtId="170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70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/>
    </xf>
    <xf numFmtId="37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165" fontId="24" fillId="0" borderId="0" xfId="0" applyNumberFormat="1" applyFont="1" applyFill="1" applyAlignment="1">
      <alignment horizontal="right"/>
    </xf>
    <xf numFmtId="37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165" fontId="27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left" indent="1"/>
    </xf>
    <xf numFmtId="170" fontId="29" fillId="0" borderId="3" xfId="0" applyNumberFormat="1" applyFont="1" applyFill="1" applyBorder="1" applyAlignment="1">
      <alignment horizontal="right"/>
    </xf>
    <xf numFmtId="170" fontId="30" fillId="0" borderId="3" xfId="0" applyNumberFormat="1" applyFont="1" applyFill="1" applyBorder="1" applyAlignment="1">
      <alignment horizontal="right"/>
    </xf>
    <xf numFmtId="164" fontId="31" fillId="0" borderId="0" xfId="0" applyNumberFormat="1" applyFont="1" applyFill="1" applyAlignment="1">
      <alignment horizontal="right"/>
    </xf>
    <xf numFmtId="170" fontId="32" fillId="0" borderId="3" xfId="0" applyNumberFormat="1" applyFont="1" applyFill="1" applyBorder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64" fontId="34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center"/>
    </xf>
    <xf numFmtId="167" fontId="36" fillId="0" borderId="0" xfId="0" applyNumberFormat="1" applyFont="1" applyFill="1" applyAlignment="1">
      <alignment horizontal="right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0" fontId="45" fillId="0" borderId="0" xfId="0" applyNumberFormat="1" applyFont="1" applyFill="1" applyAlignment="1">
      <alignment horizontal="right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166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0" fontId="57" fillId="0" borderId="0" xfId="0" applyFont="1" applyFill="1" applyAlignment="1">
      <alignment horizontal="left" indent="1"/>
    </xf>
    <xf numFmtId="170" fontId="58" fillId="0" borderId="6" xfId="0" applyNumberFormat="1" applyFont="1" applyFill="1" applyBorder="1" applyAlignment="1">
      <alignment horizontal="right"/>
    </xf>
    <xf numFmtId="170" fontId="59" fillId="0" borderId="6" xfId="0" applyNumberFormat="1" applyFont="1" applyFill="1" applyBorder="1" applyAlignment="1">
      <alignment horizontal="right"/>
    </xf>
    <xf numFmtId="164" fontId="60" fillId="0" borderId="0" xfId="0" applyNumberFormat="1" applyFont="1" applyFill="1" applyAlignment="1">
      <alignment horizontal="right"/>
    </xf>
    <xf numFmtId="170" fontId="61" fillId="0" borderId="6" xfId="0" applyNumberFormat="1" applyFont="1" applyFill="1" applyBorder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>
      <alignment horizontal="right"/>
    </xf>
    <xf numFmtId="0" fontId="64" fillId="0" borderId="0" xfId="0" applyFont="1" applyFill="1" applyAlignment="1">
      <alignment horizontal="center"/>
    </xf>
    <xf numFmtId="0" fontId="65" fillId="0" borderId="0" xfId="0" applyNumberFormat="1" applyFont="1" applyFill="1" applyAlignment="1">
      <alignment horizontal="right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37" fontId="71" fillId="0" borderId="3" xfId="0" applyNumberFormat="1" applyFont="1" applyFill="1" applyBorder="1" applyAlignment="1">
      <alignment horizontal="right"/>
    </xf>
    <xf numFmtId="37" fontId="72" fillId="0" borderId="3" xfId="0" applyNumberFormat="1" applyFont="1" applyFill="1" applyBorder="1" applyAlignment="1">
      <alignment horizontal="right"/>
    </xf>
    <xf numFmtId="164" fontId="73" fillId="0" borderId="0" xfId="0" applyNumberFormat="1" applyFont="1" applyFill="1" applyAlignment="1">
      <alignment horizontal="right"/>
    </xf>
    <xf numFmtId="37" fontId="74" fillId="0" borderId="3" xfId="0" applyNumberFormat="1" applyFont="1" applyFill="1" applyBorder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164" fontId="76" fillId="0" borderId="0" xfId="0" applyNumberFormat="1" applyFont="1" applyFill="1" applyAlignment="1">
      <alignment horizontal="right"/>
    </xf>
    <xf numFmtId="0" fontId="77" fillId="0" borderId="0" xfId="0" applyFont="1" applyFill="1" applyAlignment="1">
      <alignment horizontal="left" indent="1"/>
    </xf>
    <xf numFmtId="37" fontId="78" fillId="0" borderId="6" xfId="0" applyNumberFormat="1" applyFont="1" applyFill="1" applyBorder="1" applyAlignment="1">
      <alignment horizontal="right"/>
    </xf>
    <xf numFmtId="37" fontId="79" fillId="0" borderId="6" xfId="0" applyNumberFormat="1" applyFont="1" applyFill="1" applyBorder="1" applyAlignment="1">
      <alignment horizontal="right"/>
    </xf>
    <xf numFmtId="164" fontId="80" fillId="0" borderId="0" xfId="0" applyNumberFormat="1" applyFont="1" applyFill="1" applyAlignment="1">
      <alignment horizontal="right"/>
    </xf>
    <xf numFmtId="37" fontId="81" fillId="0" borderId="6" xfId="0" applyNumberFormat="1" applyFont="1" applyFill="1" applyBorder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164" fontId="83" fillId="0" borderId="0" xfId="0" applyNumberFormat="1" applyFont="1" applyFill="1" applyAlignment="1">
      <alignment horizontal="right"/>
    </xf>
    <xf numFmtId="171" fontId="84" fillId="0" borderId="5" xfId="0" applyNumberFormat="1" applyFont="1" applyFill="1" applyBorder="1" applyAlignment="1">
      <alignment horizontal="right"/>
    </xf>
    <xf numFmtId="171" fontId="85" fillId="0" borderId="5" xfId="0" applyNumberFormat="1" applyFont="1" applyFill="1" applyBorder="1" applyAlignment="1">
      <alignment horizontal="right"/>
    </xf>
    <xf numFmtId="164" fontId="86" fillId="0" borderId="0" xfId="0" applyNumberFormat="1" applyFont="1" applyFill="1" applyAlignment="1">
      <alignment horizontal="right"/>
    </xf>
    <xf numFmtId="166" fontId="87" fillId="0" borderId="5" xfId="0" applyNumberFormat="1" applyFont="1" applyFill="1" applyBorder="1" applyAlignment="1">
      <alignment horizontal="right"/>
    </xf>
    <xf numFmtId="166" fontId="88" fillId="0" borderId="5" xfId="0" applyNumberFormat="1" applyFont="1" applyFill="1" applyBorder="1" applyAlignment="1">
      <alignment horizontal="right"/>
    </xf>
    <xf numFmtId="166" fontId="89" fillId="0" borderId="0" xfId="0" applyNumberFormat="1" applyFont="1" applyFill="1" applyAlignment="1">
      <alignment horizontal="right"/>
    </xf>
    <xf numFmtId="0" fontId="90" fillId="0" borderId="0" xfId="0" applyFont="1" applyFill="1" applyAlignment="1">
      <alignment horizontal="center"/>
    </xf>
    <xf numFmtId="0" fontId="91" fillId="0" borderId="0" xfId="0" applyNumberFormat="1" applyFont="1" applyFill="1" applyAlignment="1">
      <alignment horizontal="right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Font="1" applyFill="1" applyAlignment="1">
      <alignment horizontal="center"/>
    </xf>
    <xf numFmtId="0" fontId="98" fillId="0" borderId="0" xfId="0" applyNumberFormat="1" applyFont="1" applyFill="1" applyAlignment="1">
      <alignment horizontal="right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Font="1" applyFill="1" applyAlignment="1">
      <alignment horizontal="left" indent="1"/>
    </xf>
    <xf numFmtId="170" fontId="105" fillId="0" borderId="6" xfId="0" applyNumberFormat="1" applyFont="1" applyFill="1" applyBorder="1" applyAlignment="1">
      <alignment horizontal="right"/>
    </xf>
    <xf numFmtId="170" fontId="106" fillId="0" borderId="6" xfId="0" applyNumberFormat="1" applyFont="1" applyFill="1" applyBorder="1" applyAlignment="1">
      <alignment horizontal="right"/>
    </xf>
    <xf numFmtId="165" fontId="107" fillId="0" borderId="0" xfId="0" applyNumberFormat="1" applyFont="1" applyFill="1" applyAlignment="1">
      <alignment horizontal="right"/>
    </xf>
    <xf numFmtId="170" fontId="108" fillId="0" borderId="6" xfId="0" applyNumberFormat="1" applyFont="1" applyFill="1" applyBorder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65" fontId="110" fillId="0" borderId="0" xfId="0" applyNumberFormat="1" applyFont="1" applyFill="1" applyAlignment="1">
      <alignment horizontal="right"/>
    </xf>
    <xf numFmtId="170" fontId="111" fillId="0" borderId="0" xfId="0" applyNumberFormat="1" applyFont="1" applyFill="1" applyAlignment="1">
      <alignment horizontal="right"/>
    </xf>
    <xf numFmtId="170" fontId="112" fillId="0" borderId="0" xfId="0" applyNumberFormat="1" applyFont="1" applyFill="1" applyAlignment="1">
      <alignment horizontal="right"/>
    </xf>
    <xf numFmtId="165" fontId="113" fillId="0" borderId="0" xfId="0" applyNumberFormat="1" applyFont="1" applyFill="1" applyAlignment="1">
      <alignment horizontal="right"/>
    </xf>
    <xf numFmtId="170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171" fontId="117" fillId="0" borderId="0" xfId="0" applyNumberFormat="1" applyFont="1" applyFill="1" applyAlignment="1">
      <alignment horizontal="right"/>
    </xf>
    <xf numFmtId="171" fontId="118" fillId="0" borderId="0" xfId="0" applyNumberFormat="1" applyFont="1" applyFill="1" applyAlignment="1">
      <alignment horizontal="right"/>
    </xf>
    <xf numFmtId="166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70" fontId="123" fillId="0" borderId="6" xfId="0" applyNumberFormat="1" applyFont="1" applyFill="1" applyBorder="1" applyAlignment="1">
      <alignment horizontal="right"/>
    </xf>
    <xf numFmtId="170" fontId="124" fillId="0" borderId="6" xfId="0" applyNumberFormat="1" applyFont="1" applyFill="1" applyBorder="1" applyAlignment="1">
      <alignment horizontal="right"/>
    </xf>
    <xf numFmtId="165" fontId="125" fillId="0" borderId="0" xfId="0" applyNumberFormat="1" applyFont="1" applyFill="1" applyAlignment="1">
      <alignment horizontal="right"/>
    </xf>
    <xf numFmtId="170" fontId="126" fillId="0" borderId="6" xfId="0" applyNumberFormat="1" applyFont="1" applyFill="1" applyBorder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65" fontId="128" fillId="0" borderId="0" xfId="0" applyNumberFormat="1" applyFont="1" applyFill="1" applyAlignment="1">
      <alignment horizontal="right"/>
    </xf>
    <xf numFmtId="170" fontId="129" fillId="0" borderId="0" xfId="0" applyNumberFormat="1" applyFont="1" applyFill="1" applyAlignment="1">
      <alignment horizontal="right"/>
    </xf>
    <xf numFmtId="170" fontId="130" fillId="0" borderId="0" xfId="0" applyNumberFormat="1" applyFont="1" applyFill="1" applyAlignment="1">
      <alignment horizontal="right"/>
    </xf>
    <xf numFmtId="165" fontId="131" fillId="0" borderId="0" xfId="0" applyNumberFormat="1" applyFont="1" applyFill="1" applyAlignment="1">
      <alignment horizontal="right"/>
    </xf>
    <xf numFmtId="170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65" fontId="134" fillId="0" borderId="0" xfId="0" applyNumberFormat="1" applyFont="1" applyFill="1" applyAlignment="1">
      <alignment horizontal="right"/>
    </xf>
    <xf numFmtId="37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164" fontId="137" fillId="0" borderId="0" xfId="0" applyNumberFormat="1" applyFont="1" applyFill="1" applyAlignment="1">
      <alignment horizontal="right"/>
    </xf>
    <xf numFmtId="37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164" fontId="140" fillId="0" borderId="0" xfId="0" applyNumberFormat="1" applyFont="1" applyFill="1" applyAlignment="1">
      <alignment horizontal="right"/>
    </xf>
    <xf numFmtId="37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164" fontId="143" fillId="0" borderId="0" xfId="0" applyNumberFormat="1" applyFont="1" applyFill="1" applyAlignment="1">
      <alignment horizontal="right"/>
    </xf>
    <xf numFmtId="37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164" fontId="146" fillId="0" borderId="0" xfId="0" applyNumberFormat="1" applyFont="1" applyFill="1" applyAlignment="1">
      <alignment horizontal="right"/>
    </xf>
    <xf numFmtId="0" fontId="147" fillId="0" borderId="0" xfId="0" applyFont="1" applyFill="1" applyAlignment="1">
      <alignment horizontal="left" indent="1"/>
    </xf>
    <xf numFmtId="170" fontId="148" fillId="0" borderId="6" xfId="0" applyNumberFormat="1" applyFont="1" applyFill="1" applyBorder="1" applyAlignment="1">
      <alignment horizontal="right"/>
    </xf>
    <xf numFmtId="170" fontId="149" fillId="0" borderId="6" xfId="0" applyNumberFormat="1" applyFont="1" applyFill="1" applyBorder="1" applyAlignment="1">
      <alignment horizontal="right"/>
    </xf>
    <xf numFmtId="165" fontId="150" fillId="0" borderId="0" xfId="0" applyNumberFormat="1" applyFont="1" applyFill="1" applyAlignment="1">
      <alignment horizontal="right"/>
    </xf>
    <xf numFmtId="170" fontId="151" fillId="0" borderId="6" xfId="0" applyNumberFormat="1" applyFont="1" applyFill="1" applyBorder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65" fontId="153" fillId="0" borderId="0" xfId="0" applyNumberFormat="1" applyFont="1" applyFill="1" applyAlignment="1">
      <alignment horizontal="right"/>
    </xf>
    <xf numFmtId="0" fontId="154" fillId="0" borderId="0" xfId="0" applyFont="1" applyFill="1" applyAlignment="1">
      <alignment horizontal="center"/>
    </xf>
    <xf numFmtId="0" fontId="155" fillId="0" borderId="0" xfId="0" applyNumberFormat="1" applyFont="1" applyFill="1" applyAlignment="1">
      <alignment horizontal="right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170" fontId="161" fillId="0" borderId="0" xfId="0" applyNumberFormat="1" applyFont="1" applyFill="1" applyAlignment="1">
      <alignment horizontal="right"/>
    </xf>
    <xf numFmtId="166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70" fontId="167" fillId="0" borderId="0" xfId="0" applyNumberFormat="1" applyFont="1" applyFill="1" applyAlignment="1">
      <alignment horizontal="right"/>
    </xf>
    <xf numFmtId="166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70" fontId="173" fillId="0" borderId="0" xfId="0" applyNumberFormat="1" applyFont="1" applyFill="1" applyAlignment="1">
      <alignment horizontal="right"/>
    </xf>
    <xf numFmtId="166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70" fontId="179" fillId="0" borderId="0" xfId="0" applyNumberFormat="1" applyFont="1" applyFill="1" applyAlignment="1">
      <alignment horizontal="right"/>
    </xf>
    <xf numFmtId="166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71" fontId="185" fillId="0" borderId="0" xfId="0" applyNumberFormat="1" applyFont="1" applyFill="1" applyAlignment="1">
      <alignment horizontal="right"/>
    </xf>
    <xf numFmtId="166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71" fontId="191" fillId="0" borderId="0" xfId="0" applyNumberFormat="1" applyFont="1" applyFill="1" applyAlignment="1">
      <alignment horizontal="right"/>
    </xf>
    <xf numFmtId="166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71" fontId="197" fillId="0" borderId="0" xfId="0" applyNumberFormat="1" applyFont="1" applyFill="1" applyAlignment="1">
      <alignment horizontal="right"/>
    </xf>
    <xf numFmtId="166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71" fontId="203" fillId="0" borderId="0" xfId="0" applyNumberFormat="1" applyFont="1" applyFill="1" applyAlignment="1">
      <alignment horizontal="right"/>
    </xf>
    <xf numFmtId="166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71" fontId="209" fillId="0" borderId="0" xfId="0" applyNumberFormat="1" applyFont="1" applyFill="1" applyAlignment="1">
      <alignment horizontal="right"/>
    </xf>
    <xf numFmtId="166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0" fontId="215" fillId="0" borderId="0" xfId="0" applyFont="1" applyFill="1" applyAlignment="1">
      <alignment horizontal="left" indent="1"/>
    </xf>
    <xf numFmtId="170" fontId="216" fillId="0" borderId="6" xfId="0" applyNumberFormat="1" applyFont="1" applyFill="1" applyBorder="1" applyAlignment="1">
      <alignment horizontal="right"/>
    </xf>
    <xf numFmtId="166" fontId="217" fillId="0" borderId="0" xfId="0" applyNumberFormat="1" applyFont="1" applyFill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0" fontId="7" fillId="0" borderId="0" xfId="0" applyFont="1" applyFill="1"/>
    <xf numFmtId="0" fontId="222" fillId="0" borderId="0" xfId="0" applyFont="1" applyFill="1"/>
    <xf numFmtId="0" fontId="367" fillId="0" borderId="0" xfId="0" applyFont="1" applyFill="1"/>
    <xf numFmtId="0" fontId="368" fillId="0" borderId="0" xfId="0" applyFont="1" applyFill="1" applyAlignment="1">
      <alignment horizontal="center"/>
    </xf>
    <xf numFmtId="0" fontId="369" fillId="0" borderId="4" xfId="0" applyFont="1" applyFill="1" applyBorder="1" applyAlignment="1">
      <alignment horizontal="center" vertical="center" wrapText="1"/>
    </xf>
    <xf numFmtId="0" fontId="370" fillId="0" borderId="0" xfId="0" applyFont="1" applyFill="1" applyAlignment="1">
      <alignment horizontal="center"/>
    </xf>
    <xf numFmtId="0" fontId="371" fillId="0" borderId="0" xfId="0" applyFont="1" applyFill="1" applyAlignment="1">
      <alignment horizontal="left"/>
    </xf>
    <xf numFmtId="167" fontId="372" fillId="0" borderId="0" xfId="0" applyNumberFormat="1" applyFont="1" applyFill="1" applyAlignment="1">
      <alignment horizontal="right"/>
    </xf>
    <xf numFmtId="167" fontId="373" fillId="0" borderId="0" xfId="0" applyNumberFormat="1" applyFont="1" applyFill="1" applyAlignment="1">
      <alignment horizontal="right"/>
    </xf>
    <xf numFmtId="167" fontId="374" fillId="0" borderId="0" xfId="0" applyNumberFormat="1" applyFont="1" applyFill="1" applyAlignment="1">
      <alignment horizontal="right"/>
    </xf>
    <xf numFmtId="170" fontId="375" fillId="0" borderId="0" xfId="0" applyNumberFormat="1" applyFont="1" applyFill="1" applyAlignment="1">
      <alignment horizontal="right"/>
    </xf>
    <xf numFmtId="167" fontId="376" fillId="0" borderId="0" xfId="0" applyNumberFormat="1" applyFont="1" applyFill="1" applyAlignment="1">
      <alignment horizontal="right"/>
    </xf>
    <xf numFmtId="0" fontId="377" fillId="0" borderId="0" xfId="0" applyFont="1" applyFill="1" applyAlignment="1">
      <alignment horizontal="left" indent="1"/>
    </xf>
    <xf numFmtId="167" fontId="378" fillId="0" borderId="0" xfId="0" applyNumberFormat="1" applyFont="1" applyFill="1" applyAlignment="1">
      <alignment horizontal="right"/>
    </xf>
    <xf numFmtId="37" fontId="379" fillId="0" borderId="0" xfId="0" applyNumberFormat="1" applyFont="1" applyFill="1" applyAlignment="1">
      <alignment horizontal="right"/>
    </xf>
    <xf numFmtId="168" fontId="380" fillId="0" borderId="0" xfId="0" applyNumberFormat="1" applyFont="1" applyFill="1" applyAlignment="1">
      <alignment horizontal="right"/>
    </xf>
    <xf numFmtId="168" fontId="381" fillId="0" borderId="0" xfId="0" applyNumberFormat="1" applyFont="1" applyFill="1" applyAlignment="1">
      <alignment horizontal="right"/>
    </xf>
    <xf numFmtId="167" fontId="382" fillId="0" borderId="0" xfId="0" applyNumberFormat="1" applyFont="1" applyFill="1" applyAlignment="1">
      <alignment horizontal="right"/>
    </xf>
    <xf numFmtId="37" fontId="383" fillId="0" borderId="2" xfId="0" applyNumberFormat="1" applyFont="1" applyFill="1" applyBorder="1" applyAlignment="1">
      <alignment horizontal="right"/>
    </xf>
    <xf numFmtId="168" fontId="384" fillId="0" borderId="2" xfId="0" applyNumberFormat="1" applyFont="1" applyFill="1" applyBorder="1" applyAlignment="1">
      <alignment horizontal="right"/>
    </xf>
    <xf numFmtId="170" fontId="385" fillId="0" borderId="2" xfId="0" applyNumberFormat="1" applyFont="1" applyFill="1" applyBorder="1" applyAlignment="1">
      <alignment horizontal="right"/>
    </xf>
    <xf numFmtId="168" fontId="386" fillId="0" borderId="2" xfId="0" applyNumberFormat="1" applyFont="1" applyFill="1" applyBorder="1" applyAlignment="1">
      <alignment horizontal="right"/>
    </xf>
    <xf numFmtId="167" fontId="387" fillId="0" borderId="0" xfId="0" applyNumberFormat="1" applyFont="1" applyFill="1" applyAlignment="1">
      <alignment horizontal="right"/>
    </xf>
    <xf numFmtId="172" fontId="388" fillId="0" borderId="0" xfId="0" applyNumberFormat="1" applyFont="1" applyFill="1" applyAlignment="1">
      <alignment horizontal="right"/>
    </xf>
    <xf numFmtId="172" fontId="389" fillId="0" borderId="0" xfId="0" applyNumberFormat="1" applyFont="1" applyFill="1" applyAlignment="1">
      <alignment horizontal="right"/>
    </xf>
    <xf numFmtId="172" fontId="390" fillId="0" borderId="0" xfId="0" applyNumberFormat="1" applyFont="1" applyFill="1" applyAlignment="1">
      <alignment horizontal="right"/>
    </xf>
    <xf numFmtId="172" fontId="391" fillId="0" borderId="0" xfId="0" applyNumberFormat="1" applyFont="1" applyFill="1" applyAlignment="1">
      <alignment horizontal="right"/>
    </xf>
    <xf numFmtId="0" fontId="335" fillId="0" borderId="0" xfId="0" applyFont="1" applyFill="1"/>
    <xf numFmtId="0" fontId="336" fillId="0" borderId="0" xfId="0" applyFont="1" applyFill="1" applyAlignment="1">
      <alignment horizontal="center"/>
    </xf>
    <xf numFmtId="0" fontId="337" fillId="0" borderId="4" xfId="0" applyFont="1" applyFill="1" applyBorder="1" applyAlignment="1">
      <alignment horizontal="center" vertical="center" wrapText="1"/>
    </xf>
    <xf numFmtId="0" fontId="338" fillId="0" borderId="0" xfId="0" applyFont="1" applyFill="1" applyAlignment="1">
      <alignment horizontal="center"/>
    </xf>
    <xf numFmtId="0" fontId="339" fillId="0" borderId="0" xfId="0" applyFont="1" applyFill="1" applyAlignment="1">
      <alignment horizontal="left"/>
    </xf>
    <xf numFmtId="167" fontId="340" fillId="0" borderId="0" xfId="0" applyNumberFormat="1" applyFont="1" applyFill="1" applyAlignment="1">
      <alignment horizontal="right"/>
    </xf>
    <xf numFmtId="167" fontId="341" fillId="0" borderId="0" xfId="0" applyNumberFormat="1" applyFont="1" applyFill="1" applyAlignment="1">
      <alignment horizontal="right"/>
    </xf>
    <xf numFmtId="167" fontId="342" fillId="0" borderId="0" xfId="0" applyNumberFormat="1" applyFont="1" applyFill="1" applyAlignment="1">
      <alignment horizontal="right"/>
    </xf>
    <xf numFmtId="170" fontId="343" fillId="0" borderId="0" xfId="0" applyNumberFormat="1" applyFont="1" applyFill="1" applyAlignment="1">
      <alignment horizontal="right"/>
    </xf>
    <xf numFmtId="167" fontId="344" fillId="0" borderId="0" xfId="0" applyNumberFormat="1" applyFont="1" applyFill="1" applyAlignment="1">
      <alignment horizontal="right"/>
    </xf>
    <xf numFmtId="0" fontId="345" fillId="0" borderId="0" xfId="0" applyFont="1" applyFill="1" applyAlignment="1">
      <alignment horizontal="left" indent="1"/>
    </xf>
    <xf numFmtId="167" fontId="346" fillId="0" borderId="0" xfId="0" applyNumberFormat="1" applyFont="1" applyFill="1" applyAlignment="1">
      <alignment horizontal="right"/>
    </xf>
    <xf numFmtId="167" fontId="347" fillId="0" borderId="0" xfId="0" applyNumberFormat="1" applyFont="1" applyFill="1" applyAlignment="1">
      <alignment horizontal="right"/>
    </xf>
    <xf numFmtId="167" fontId="348" fillId="0" borderId="0" xfId="0" applyNumberFormat="1" applyFont="1" applyFill="1" applyAlignment="1">
      <alignment horizontal="right"/>
    </xf>
    <xf numFmtId="167" fontId="349" fillId="0" borderId="0" xfId="0" applyNumberFormat="1" applyFont="1" applyFill="1" applyAlignment="1">
      <alignment horizontal="right"/>
    </xf>
    <xf numFmtId="0" fontId="350" fillId="0" borderId="0" xfId="0" applyFont="1" applyFill="1" applyAlignment="1">
      <alignment horizontal="left" indent="2"/>
    </xf>
    <xf numFmtId="0" fontId="351" fillId="0" borderId="0" xfId="0" applyNumberFormat="1" applyFont="1" applyFill="1" applyAlignment="1">
      <alignment horizontal="center"/>
    </xf>
    <xf numFmtId="37" fontId="352" fillId="0" borderId="0" xfId="0" applyNumberFormat="1" applyFont="1" applyFill="1" applyAlignment="1">
      <alignment horizontal="right"/>
    </xf>
    <xf numFmtId="168" fontId="353" fillId="0" borderId="0" xfId="0" applyNumberFormat="1" applyFont="1" applyFill="1" applyAlignment="1">
      <alignment horizontal="right"/>
    </xf>
    <xf numFmtId="168" fontId="354" fillId="0" borderId="0" xfId="0" applyNumberFormat="1" applyFont="1" applyFill="1" applyAlignment="1">
      <alignment horizontal="right"/>
    </xf>
    <xf numFmtId="0" fontId="355" fillId="0" borderId="0" xfId="0" applyFont="1" applyFill="1" applyAlignment="1">
      <alignment horizontal="left" indent="1"/>
    </xf>
    <xf numFmtId="167" fontId="356" fillId="0" borderId="0" xfId="0" applyNumberFormat="1" applyFont="1" applyFill="1" applyAlignment="1">
      <alignment horizontal="right"/>
    </xf>
    <xf numFmtId="37" fontId="357" fillId="0" borderId="2" xfId="0" applyNumberFormat="1" applyFont="1" applyFill="1" applyBorder="1" applyAlignment="1">
      <alignment horizontal="right"/>
    </xf>
    <xf numFmtId="168" fontId="358" fillId="0" borderId="2" xfId="0" applyNumberFormat="1" applyFont="1" applyFill="1" applyBorder="1" applyAlignment="1">
      <alignment horizontal="right"/>
    </xf>
    <xf numFmtId="170" fontId="359" fillId="0" borderId="2" xfId="0" applyNumberFormat="1" applyFont="1" applyFill="1" applyBorder="1" applyAlignment="1">
      <alignment horizontal="right"/>
    </xf>
    <xf numFmtId="168" fontId="360" fillId="0" borderId="2" xfId="0" applyNumberFormat="1" applyFont="1" applyFill="1" applyBorder="1" applyAlignment="1">
      <alignment horizontal="right"/>
    </xf>
    <xf numFmtId="0" fontId="361" fillId="0" borderId="0" xfId="0" applyFont="1" applyFill="1" applyAlignment="1">
      <alignment horizontal="left"/>
    </xf>
    <xf numFmtId="167" fontId="362" fillId="0" borderId="0" xfId="0" applyNumberFormat="1" applyFont="1" applyFill="1" applyAlignment="1">
      <alignment horizontal="right"/>
    </xf>
    <xf numFmtId="37" fontId="363" fillId="0" borderId="6" xfId="0" applyNumberFormat="1" applyFont="1" applyFill="1" applyBorder="1" applyAlignment="1">
      <alignment horizontal="right"/>
    </xf>
    <xf numFmtId="168" fontId="364" fillId="0" borderId="6" xfId="0" applyNumberFormat="1" applyFont="1" applyFill="1" applyBorder="1" applyAlignment="1">
      <alignment horizontal="right"/>
    </xf>
    <xf numFmtId="170" fontId="365" fillId="0" borderId="6" xfId="0" applyNumberFormat="1" applyFont="1" applyFill="1" applyBorder="1" applyAlignment="1">
      <alignment horizontal="right"/>
    </xf>
    <xf numFmtId="168" fontId="366" fillId="0" borderId="6" xfId="0" applyNumberFormat="1" applyFont="1" applyFill="1" applyBorder="1" applyAlignment="1">
      <alignment horizontal="right"/>
    </xf>
    <xf numFmtId="0" fontId="266" fillId="0" borderId="0" xfId="0" applyFont="1" applyFill="1"/>
    <xf numFmtId="0" fontId="267" fillId="0" borderId="0" xfId="0" applyFont="1" applyFill="1" applyAlignment="1">
      <alignment horizontal="center"/>
    </xf>
    <xf numFmtId="0" fontId="268" fillId="0" borderId="4" xfId="0" applyFont="1" applyFill="1" applyBorder="1" applyAlignment="1">
      <alignment horizontal="center" vertical="center" wrapText="1"/>
    </xf>
    <xf numFmtId="0" fontId="269" fillId="0" borderId="0" xfId="0" applyFont="1" applyFill="1" applyAlignment="1">
      <alignment horizontal="center"/>
    </xf>
    <xf numFmtId="0" fontId="270" fillId="0" borderId="0" xfId="0" applyFont="1" applyFill="1" applyAlignment="1">
      <alignment horizontal="left"/>
    </xf>
    <xf numFmtId="0" fontId="271" fillId="0" borderId="0" xfId="0" applyNumberFormat="1" applyFont="1" applyFill="1" applyAlignment="1">
      <alignment horizontal="right"/>
    </xf>
    <xf numFmtId="167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0" fontId="279" fillId="0" borderId="0" xfId="0" applyFont="1" applyFill="1" applyAlignment="1">
      <alignment horizontal="left" indent="1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73" fontId="290" fillId="0" borderId="0" xfId="0" applyNumberFormat="1" applyFont="1" applyFill="1" applyAlignment="1">
      <alignment horizontal="right"/>
    </xf>
    <xf numFmtId="168" fontId="291" fillId="0" borderId="0" xfId="0" applyNumberFormat="1" applyFont="1" applyFill="1" applyAlignment="1">
      <alignment horizontal="right"/>
    </xf>
    <xf numFmtId="37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16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2" xfId="0" applyNumberFormat="1" applyFont="1" applyFill="1" applyBorder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37" fontId="308" fillId="0" borderId="0" xfId="0" applyNumberFormat="1" applyFont="1" applyFill="1" applyAlignment="1">
      <alignment horizontal="right"/>
    </xf>
    <xf numFmtId="167" fontId="309" fillId="0" borderId="0" xfId="0" applyNumberFormat="1" applyFont="1" applyFill="1" applyAlignment="1">
      <alignment horizontal="right"/>
    </xf>
    <xf numFmtId="167" fontId="310" fillId="0" borderId="2" xfId="0" applyNumberFormat="1" applyFont="1" applyFill="1" applyBorder="1" applyAlignment="1">
      <alignment horizontal="right"/>
    </xf>
    <xf numFmtId="167" fontId="311" fillId="0" borderId="0" xfId="0" applyNumberFormat="1" applyFont="1" applyFill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2" xfId="0" applyNumberFormat="1" applyFont="1" applyFill="1" applyBorder="1" applyAlignment="1">
      <alignment horizontal="right"/>
    </xf>
    <xf numFmtId="37" fontId="319" fillId="0" borderId="0" xfId="0" applyNumberFormat="1" applyFont="1" applyFill="1" applyAlignment="1">
      <alignment horizontal="right"/>
    </xf>
    <xf numFmtId="37" fontId="320" fillId="0" borderId="2" xfId="0" applyNumberFormat="1" applyFont="1" applyFill="1" applyBorder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168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37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9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0" fontId="224" fillId="0" borderId="0" xfId="0" applyFont="1" applyFill="1"/>
    <xf numFmtId="0" fontId="225" fillId="0" borderId="0" xfId="0" applyFont="1" applyFill="1" applyAlignment="1">
      <alignment horizontal="center"/>
    </xf>
    <xf numFmtId="0" fontId="226" fillId="0" borderId="4" xfId="0" applyFont="1" applyFill="1" applyBorder="1" applyAlignment="1">
      <alignment horizontal="center" vertical="center" wrapText="1"/>
    </xf>
    <xf numFmtId="0" fontId="227" fillId="0" borderId="0" xfId="0" applyFont="1" applyFill="1" applyAlignment="1">
      <alignment horizontal="center"/>
    </xf>
    <xf numFmtId="0" fontId="228" fillId="0" borderId="0" xfId="0" applyFont="1" applyFill="1" applyAlignment="1">
      <alignment horizontal="left"/>
    </xf>
    <xf numFmtId="167" fontId="229" fillId="0" borderId="0" xfId="0" applyNumberFormat="1" applyFont="1" applyFill="1" applyAlignment="1">
      <alignment horizontal="righ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37" fontId="234" fillId="0" borderId="0" xfId="0" applyNumberFormat="1" applyFont="1" applyFill="1" applyAlignment="1">
      <alignment horizontal="right"/>
    </xf>
    <xf numFmtId="0" fontId="235" fillId="0" borderId="0" xfId="0" applyFont="1" applyFill="1" applyAlignment="1">
      <alignment horizontal="left" indent="1"/>
    </xf>
    <xf numFmtId="167" fontId="236" fillId="0" borderId="0" xfId="0" applyNumberFormat="1" applyFont="1" applyFill="1" applyAlignment="1">
      <alignment horizontal="right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0" fontId="241" fillId="0" borderId="0" xfId="0" applyFont="1" applyFill="1" applyAlignment="1">
      <alignment horizontal="left" indent="2"/>
    </xf>
    <xf numFmtId="167" fontId="242" fillId="0" borderId="0" xfId="0" applyNumberFormat="1" applyFont="1" applyFill="1" applyAlignment="1">
      <alignment horizontal="center"/>
    </xf>
    <xf numFmtId="37" fontId="243" fillId="0" borderId="0" xfId="0" applyNumberFormat="1" applyFont="1" applyFill="1" applyAlignment="1">
      <alignment horizontal="right"/>
    </xf>
    <xf numFmtId="37" fontId="244" fillId="0" borderId="0" xfId="0" applyNumberFormat="1" applyFont="1" applyFill="1" applyAlignment="1">
      <alignment horizontal="right"/>
    </xf>
    <xf numFmtId="168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0" fontId="247" fillId="0" borderId="0" xfId="0" applyFont="1" applyFill="1" applyAlignment="1">
      <alignment horizontal="left" indent="2"/>
    </xf>
    <xf numFmtId="167" fontId="248" fillId="0" borderId="0" xfId="0" applyNumberFormat="1" applyFont="1" applyFill="1" applyAlignment="1">
      <alignment horizontal="right"/>
    </xf>
    <xf numFmtId="37" fontId="249" fillId="0" borderId="2" xfId="0" applyNumberFormat="1" applyFont="1" applyFill="1" applyBorder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168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37" fontId="253" fillId="0" borderId="2" xfId="0" applyNumberFormat="1" applyFont="1" applyFill="1" applyBorder="1" applyAlignment="1">
      <alignment horizontal="right"/>
    </xf>
    <xf numFmtId="0" fontId="254" fillId="0" borderId="0" xfId="0" applyFont="1" applyFill="1" applyAlignment="1">
      <alignment horizontal="left" indent="1"/>
    </xf>
    <xf numFmtId="167" fontId="255" fillId="0" borderId="0" xfId="0" applyNumberFormat="1" applyFont="1" applyFill="1" applyAlignment="1">
      <alignment horizontal="right"/>
    </xf>
    <xf numFmtId="37" fontId="256" fillId="0" borderId="6" xfId="0" applyNumberFormat="1" applyFont="1" applyFill="1" applyBorder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168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37" fontId="260" fillId="0" borderId="6" xfId="0" applyNumberFormat="1" applyFont="1" applyFill="1" applyBorder="1" applyAlignment="1">
      <alignment horizontal="right"/>
    </xf>
    <xf numFmtId="0" fontId="261" fillId="0" borderId="0" xfId="0" applyFont="1" applyFill="1" applyAlignment="1">
      <alignment horizontal="left"/>
    </xf>
    <xf numFmtId="0" fontId="262" fillId="0" borderId="0" xfId="0" applyFont="1" applyFill="1" applyAlignment="1">
      <alignment horizontal="left" indent="1"/>
    </xf>
    <xf numFmtId="0" fontId="263" fillId="0" borderId="0" xfId="0" applyFont="1" applyFill="1" applyAlignment="1">
      <alignment horizontal="left" indent="2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5" fillId="0" borderId="0" xfId="0" applyFont="1" applyFill="1"/>
  </cellXfs>
  <cellStyles count="15">
    <cellStyle name="Comma 2" xfId="4"/>
    <cellStyle name="Comma 3" xfId="5"/>
    <cellStyle name="Currency 2" xfId="2"/>
    <cellStyle name="Currency 3" xfId="3"/>
    <cellStyle name="Currency 4" xfId="6"/>
    <cellStyle name="Normal" xfId="0" builtinId="0"/>
    <cellStyle name="Normal 2" xfId="1"/>
    <cellStyle name="Normal 2 2" xfId="7"/>
    <cellStyle name="Normal 2 3" xfId="8"/>
    <cellStyle name="Normal 2_JV09G-PPA April 2012" xfId="9"/>
    <cellStyle name="Normal 3" xfId="10"/>
    <cellStyle name="Normal 4" xfId="14"/>
    <cellStyle name="Style 1" xfId="11"/>
    <cellStyle name="Style 1 2" xfId="12"/>
    <cellStyle name="Style 1_JV09G-PPA April 201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94" customFormat="1" x14ac:dyDescent="0.3">
      <c r="B1" s="394" t="s">
        <v>191</v>
      </c>
    </row>
    <row r="2" spans="1:10" s="394" customFormat="1" x14ac:dyDescent="0.3">
      <c r="B2" s="394" t="s">
        <v>192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58</v>
      </c>
    </row>
    <row r="5" spans="1:10" x14ac:dyDescent="0.3">
      <c r="A5" s="1"/>
      <c r="B5" s="4"/>
      <c r="C5" s="1"/>
      <c r="D5" s="1"/>
      <c r="E5" s="1"/>
      <c r="F5" s="1"/>
      <c r="G5" s="1"/>
      <c r="H5" s="1"/>
      <c r="I5" s="1"/>
      <c r="J5" s="1"/>
    </row>
    <row r="6" spans="1:10" x14ac:dyDescent="0.3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2" t="s">
        <v>9</v>
      </c>
      <c r="B8" s="392" t="s">
        <v>52</v>
      </c>
      <c r="C8" s="392" t="s">
        <v>59</v>
      </c>
      <c r="D8" s="393"/>
      <c r="E8" s="393"/>
      <c r="F8" s="393"/>
      <c r="G8" s="392" t="s">
        <v>60</v>
      </c>
      <c r="H8" s="393"/>
      <c r="I8" s="393"/>
      <c r="J8" s="392"/>
    </row>
    <row r="9" spans="1:10" x14ac:dyDescent="0.3">
      <c r="A9" s="392"/>
      <c r="B9" s="392"/>
      <c r="C9" s="6" t="s">
        <v>10</v>
      </c>
      <c r="D9" s="6" t="s">
        <v>61</v>
      </c>
      <c r="E9" s="6" t="s">
        <v>62</v>
      </c>
      <c r="F9" s="6" t="s">
        <v>63</v>
      </c>
      <c r="G9" s="6" t="s">
        <v>10</v>
      </c>
      <c r="H9" s="6" t="s">
        <v>61</v>
      </c>
      <c r="I9" s="6" t="s">
        <v>62</v>
      </c>
      <c r="J9" s="6" t="s">
        <v>63</v>
      </c>
    </row>
    <row r="10" spans="1:10" x14ac:dyDescent="0.3">
      <c r="A10" s="7" t="s">
        <v>12</v>
      </c>
      <c r="B10" s="8" t="s">
        <v>64</v>
      </c>
      <c r="C10" s="9"/>
      <c r="D10" s="10" t="s">
        <v>52</v>
      </c>
      <c r="E10" s="10" t="s">
        <v>52</v>
      </c>
      <c r="F10" s="11" t="s">
        <v>52</v>
      </c>
      <c r="G10" s="12" t="s">
        <v>52</v>
      </c>
      <c r="H10" s="13" t="s">
        <v>52</v>
      </c>
      <c r="I10" s="13" t="s">
        <v>52</v>
      </c>
      <c r="J10" s="14" t="s">
        <v>52</v>
      </c>
    </row>
    <row r="11" spans="1:10" x14ac:dyDescent="0.3">
      <c r="A11" s="7" t="s">
        <v>13</v>
      </c>
      <c r="B11" s="15" t="s">
        <v>65</v>
      </c>
      <c r="C11" s="16">
        <v>288890557.42000002</v>
      </c>
      <c r="D11" s="17">
        <v>301516737</v>
      </c>
      <c r="E11" s="17">
        <f t="shared" ref="E11:E18" si="0">C11 - D11</f>
        <v>-12626179.579999983</v>
      </c>
      <c r="F11" s="18">
        <f t="shared" ref="F11:F18" si="1">IF(D11 =0,0,( C11 - D11 ) / D11 )</f>
        <v>-4.1875551273294599E-2</v>
      </c>
      <c r="G11" s="19">
        <v>2996505033</v>
      </c>
      <c r="H11" s="20">
        <v>3033274142</v>
      </c>
      <c r="I11" s="20">
        <f t="shared" ref="I11:I18" si="2">G11 - H11</f>
        <v>-36769109</v>
      </c>
      <c r="J11" s="21">
        <f t="shared" ref="J11:J18" si="3">IF(H11 =0,0,( G11 - H11 ) / H11 )</f>
        <v>-1.2121920828348261E-2</v>
      </c>
    </row>
    <row r="12" spans="1:10" x14ac:dyDescent="0.3">
      <c r="A12" s="7" t="s">
        <v>15</v>
      </c>
      <c r="B12" s="15" t="s">
        <v>14</v>
      </c>
      <c r="C12" s="22">
        <v>0</v>
      </c>
      <c r="D12" s="23">
        <v>0</v>
      </c>
      <c r="E12" s="23">
        <f t="shared" si="0"/>
        <v>0</v>
      </c>
      <c r="F12" s="24">
        <f t="shared" si="1"/>
        <v>0</v>
      </c>
      <c r="G12" s="25">
        <v>8789711</v>
      </c>
      <c r="H12" s="26">
        <v>8789712</v>
      </c>
      <c r="I12" s="26">
        <f t="shared" si="2"/>
        <v>-1</v>
      </c>
      <c r="J12" s="27">
        <f t="shared" si="3"/>
        <v>-1.137693703729997E-7</v>
      </c>
    </row>
    <row r="13" spans="1:10" x14ac:dyDescent="0.3">
      <c r="A13" s="7" t="s">
        <v>16</v>
      </c>
      <c r="B13" s="15" t="s">
        <v>66</v>
      </c>
      <c r="C13" s="22">
        <v>-4264371.28</v>
      </c>
      <c r="D13" s="23">
        <v>-3823100</v>
      </c>
      <c r="E13" s="23">
        <f t="shared" si="0"/>
        <v>-441271.28000000026</v>
      </c>
      <c r="F13" s="24">
        <f t="shared" si="1"/>
        <v>0.11542237451282997</v>
      </c>
      <c r="G13" s="25">
        <v>-62821661</v>
      </c>
      <c r="H13" s="26">
        <v>-69535053</v>
      </c>
      <c r="I13" s="26">
        <f t="shared" si="2"/>
        <v>6713392</v>
      </c>
      <c r="J13" s="27">
        <f t="shared" si="3"/>
        <v>-9.6546873991740542E-2</v>
      </c>
    </row>
    <row r="14" spans="1:10" x14ac:dyDescent="0.3">
      <c r="A14" s="7" t="s">
        <v>17</v>
      </c>
      <c r="B14" s="15" t="s">
        <v>67</v>
      </c>
      <c r="C14" s="22">
        <v>-868452.04</v>
      </c>
      <c r="D14" s="23">
        <v>-670000</v>
      </c>
      <c r="E14" s="23">
        <f t="shared" si="0"/>
        <v>-198452.04000000004</v>
      </c>
      <c r="F14" s="24">
        <f t="shared" si="1"/>
        <v>0.29619707462686573</v>
      </c>
      <c r="G14" s="25">
        <v>-40466766</v>
      </c>
      <c r="H14" s="26">
        <v>-40433430</v>
      </c>
      <c r="I14" s="26">
        <f t="shared" si="2"/>
        <v>-33336</v>
      </c>
      <c r="J14" s="27">
        <f t="shared" si="3"/>
        <v>8.2446628940458433E-4</v>
      </c>
    </row>
    <row r="15" spans="1:10" x14ac:dyDescent="0.3">
      <c r="A15" s="7" t="s">
        <v>18</v>
      </c>
      <c r="B15" s="15" t="s">
        <v>68</v>
      </c>
      <c r="C15" s="22">
        <v>18348421.309999999</v>
      </c>
      <c r="D15" s="23">
        <v>15194399.029999999</v>
      </c>
      <c r="E15" s="23">
        <f t="shared" si="0"/>
        <v>3154022.2799999993</v>
      </c>
      <c r="F15" s="24">
        <f t="shared" si="1"/>
        <v>0.20757795512495497</v>
      </c>
      <c r="G15" s="25">
        <v>181507038</v>
      </c>
      <c r="H15" s="26">
        <v>162139312</v>
      </c>
      <c r="I15" s="26">
        <f t="shared" si="2"/>
        <v>19367726</v>
      </c>
      <c r="J15" s="27">
        <f t="shared" si="3"/>
        <v>0.11945114211413455</v>
      </c>
    </row>
    <row r="16" spans="1:10" x14ac:dyDescent="0.3">
      <c r="A16" s="7" t="s">
        <v>19</v>
      </c>
      <c r="B16" s="15" t="s">
        <v>69</v>
      </c>
      <c r="C16" s="22">
        <v>7320444.8399999999</v>
      </c>
      <c r="D16" s="23">
        <v>11978726.220000001</v>
      </c>
      <c r="E16" s="23">
        <f t="shared" si="0"/>
        <v>-4658281.3800000008</v>
      </c>
      <c r="F16" s="24">
        <f t="shared" si="1"/>
        <v>-0.38887952645769713</v>
      </c>
      <c r="G16" s="25">
        <v>88316811</v>
      </c>
      <c r="H16" s="26">
        <v>104271247</v>
      </c>
      <c r="I16" s="26">
        <f t="shared" si="2"/>
        <v>-15954436</v>
      </c>
      <c r="J16" s="27">
        <f t="shared" si="3"/>
        <v>-0.15300896900178051</v>
      </c>
    </row>
    <row r="17" spans="1:10" x14ac:dyDescent="0.3">
      <c r="A17" s="7" t="s">
        <v>20</v>
      </c>
      <c r="B17" s="15" t="s">
        <v>70</v>
      </c>
      <c r="C17" s="22">
        <v>866549.78</v>
      </c>
      <c r="D17" s="23">
        <v>1134400</v>
      </c>
      <c r="E17" s="23">
        <f t="shared" si="0"/>
        <v>-267850.21999999997</v>
      </c>
      <c r="F17" s="24">
        <f t="shared" si="1"/>
        <v>-0.23611620239774328</v>
      </c>
      <c r="G17" s="25">
        <v>20055003</v>
      </c>
      <c r="H17" s="26">
        <v>13226741</v>
      </c>
      <c r="I17" s="26">
        <f t="shared" si="2"/>
        <v>6828262</v>
      </c>
      <c r="J17" s="27">
        <f t="shared" si="3"/>
        <v>0.51624674589152386</v>
      </c>
    </row>
    <row r="18" spans="1:10" x14ac:dyDescent="0.3">
      <c r="A18" s="7" t="s">
        <v>21</v>
      </c>
      <c r="B18" s="28" t="s">
        <v>71</v>
      </c>
      <c r="C18" s="29">
        <v>310293150.02999997</v>
      </c>
      <c r="D18" s="30">
        <v>325331162.56691325</v>
      </c>
      <c r="E18" s="30">
        <f t="shared" si="0"/>
        <v>-15038012.536913276</v>
      </c>
      <c r="F18" s="31">
        <f t="shared" si="1"/>
        <v>-4.6223707616144201E-2</v>
      </c>
      <c r="G18" s="32">
        <v>3191885168</v>
      </c>
      <c r="H18" s="33">
        <v>3211732672</v>
      </c>
      <c r="I18" s="33">
        <f t="shared" si="2"/>
        <v>-19847504</v>
      </c>
      <c r="J18" s="34">
        <f t="shared" si="3"/>
        <v>-6.1796874232501499E-3</v>
      </c>
    </row>
    <row r="19" spans="1:10" x14ac:dyDescent="0.3">
      <c r="A19" s="7" t="s">
        <v>22</v>
      </c>
    </row>
    <row r="20" spans="1:10" x14ac:dyDescent="0.3">
      <c r="A20" s="7" t="s">
        <v>23</v>
      </c>
      <c r="B20" s="35" t="s">
        <v>72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 x14ac:dyDescent="0.3">
      <c r="A21" s="7" t="s">
        <v>24</v>
      </c>
      <c r="B21" s="15" t="s">
        <v>29</v>
      </c>
      <c r="C21" s="22">
        <v>40497.230000000003</v>
      </c>
      <c r="D21" s="23">
        <v>50587</v>
      </c>
      <c r="E21" s="23">
        <f>C21 - D21</f>
        <v>-10089.769999999997</v>
      </c>
      <c r="F21" s="24">
        <f>IF(D21 =0,0,( C21 - D21 ) / D21 )</f>
        <v>-0.1994538122442524</v>
      </c>
      <c r="G21" s="25">
        <v>367262</v>
      </c>
      <c r="H21" s="26">
        <v>367849.81</v>
      </c>
      <c r="I21" s="26">
        <f>G21 - H21</f>
        <v>-587.80999999999767</v>
      </c>
      <c r="J21" s="27">
        <f>IF(H21 =0,0,( G21 - H21 ) / H21 )</f>
        <v>-1.5979619508298718E-3</v>
      </c>
    </row>
    <row r="22" spans="1:10" x14ac:dyDescent="0.3">
      <c r="A22" s="7" t="s">
        <v>25</v>
      </c>
      <c r="B22" s="15" t="s">
        <v>31</v>
      </c>
      <c r="C22" s="22">
        <v>175249.09</v>
      </c>
      <c r="D22" s="23">
        <v>120800</v>
      </c>
      <c r="E22" s="23">
        <f>C22 - D22</f>
        <v>54449.09</v>
      </c>
      <c r="F22" s="24">
        <f>IF(D22 =0,0,( C22 - D22 ) / D22 )</f>
        <v>0.45073749999999996</v>
      </c>
      <c r="G22" s="25">
        <v>1364783</v>
      </c>
      <c r="H22" s="26">
        <v>1311705.0899999999</v>
      </c>
      <c r="I22" s="26">
        <f>G22 - H22</f>
        <v>53077.910000000149</v>
      </c>
      <c r="J22" s="27">
        <f>IF(H22 =0,0,( G22 - H22 ) / H22 )</f>
        <v>4.046481972559865E-2</v>
      </c>
    </row>
    <row r="23" spans="1:10" x14ac:dyDescent="0.3">
      <c r="A23" s="7" t="s">
        <v>26</v>
      </c>
      <c r="B23" s="15" t="s">
        <v>73</v>
      </c>
      <c r="C23" s="22">
        <v>215746.32</v>
      </c>
      <c r="D23" s="23">
        <v>171387</v>
      </c>
      <c r="E23" s="23">
        <f>C23 - D23</f>
        <v>44359.320000000007</v>
      </c>
      <c r="F23" s="24">
        <f>IF(D23 =0,0,( C23 - D23 ) / D23 )</f>
        <v>0.25882546517530503</v>
      </c>
      <c r="G23" s="25">
        <v>1732045</v>
      </c>
      <c r="H23" s="26">
        <v>1679554.9</v>
      </c>
      <c r="I23" s="26">
        <f>G23 - H23</f>
        <v>52490.100000000093</v>
      </c>
      <c r="J23" s="27">
        <f>IF(H23 =0,0,( G23 - H23 ) / H23 )</f>
        <v>3.1252387165194837E-2</v>
      </c>
    </row>
    <row r="24" spans="1:10" x14ac:dyDescent="0.3">
      <c r="A24" s="7" t="s">
        <v>27</v>
      </c>
    </row>
    <row r="25" spans="1:10" x14ac:dyDescent="0.3">
      <c r="A25" s="7" t="s">
        <v>28</v>
      </c>
      <c r="B25" s="15" t="s">
        <v>34</v>
      </c>
      <c r="C25" s="22">
        <v>375</v>
      </c>
      <c r="D25" s="23">
        <v>375</v>
      </c>
      <c r="E25" s="23">
        <f>C25 - D25</f>
        <v>0</v>
      </c>
      <c r="F25" s="24">
        <f>IF(D25 =0,0,( C25 - D25 ) / D25 )</f>
        <v>0</v>
      </c>
      <c r="G25" s="25">
        <v>5148</v>
      </c>
      <c r="H25" s="26">
        <v>5147.7199999999993</v>
      </c>
      <c r="I25" s="26">
        <f>G25 - H25</f>
        <v>0.28000000000065484</v>
      </c>
      <c r="J25" s="27">
        <f>IF(H25 =0,0,( G25 - H25 ) / H25 )</f>
        <v>5.4393012829107811E-5</v>
      </c>
    </row>
    <row r="26" spans="1:10" x14ac:dyDescent="0.3">
      <c r="A26" s="7" t="s">
        <v>30</v>
      </c>
    </row>
    <row r="27" spans="1:10" x14ac:dyDescent="0.3">
      <c r="A27" s="7" t="s">
        <v>32</v>
      </c>
      <c r="B27" s="44" t="s">
        <v>74</v>
      </c>
      <c r="C27" s="45" t="s">
        <v>52</v>
      </c>
      <c r="D27" s="46" t="s">
        <v>52</v>
      </c>
      <c r="E27" s="46" t="s">
        <v>52</v>
      </c>
      <c r="F27" s="47" t="s">
        <v>52</v>
      </c>
      <c r="G27" s="48" t="s">
        <v>52</v>
      </c>
      <c r="H27" s="49" t="s">
        <v>52</v>
      </c>
      <c r="I27" s="49" t="s">
        <v>52</v>
      </c>
      <c r="J27" s="50" t="s">
        <v>52</v>
      </c>
    </row>
    <row r="28" spans="1:10" x14ac:dyDescent="0.3">
      <c r="A28" s="7" t="s">
        <v>33</v>
      </c>
      <c r="B28" s="15" t="s">
        <v>75</v>
      </c>
      <c r="C28" s="22">
        <v>-104670.96</v>
      </c>
      <c r="D28" s="23">
        <v>0</v>
      </c>
      <c r="E28" s="23">
        <f>C28 - D28</f>
        <v>-104670.96</v>
      </c>
      <c r="F28" s="51">
        <f>IF(D28 =0,0,( C28 - D28 ) / D28 )</f>
        <v>0</v>
      </c>
      <c r="G28" s="25">
        <v>-1330735</v>
      </c>
      <c r="H28" s="26">
        <v>-662934</v>
      </c>
      <c r="I28" s="26">
        <f>G28 - H28</f>
        <v>-667801</v>
      </c>
      <c r="J28" s="52">
        <f>IF(H28 =0,0,( G28 - H28 ) / H28 )</f>
        <v>1.0073416056500346</v>
      </c>
    </row>
    <row r="29" spans="1:10" x14ac:dyDescent="0.3">
      <c r="A29" s="7" t="s">
        <v>35</v>
      </c>
      <c r="B29" s="15" t="s">
        <v>76</v>
      </c>
      <c r="C29" s="22">
        <v>-106003.53</v>
      </c>
      <c r="D29" s="23">
        <v>0</v>
      </c>
      <c r="E29" s="23">
        <f>C29 - D29</f>
        <v>-106003.53</v>
      </c>
      <c r="F29" s="53">
        <f>IF(D29 =0,0,( C29 - D29 ) / D29 )</f>
        <v>0</v>
      </c>
      <c r="G29" s="25">
        <v>-352527</v>
      </c>
      <c r="H29" s="26">
        <v>255266</v>
      </c>
      <c r="I29" s="26">
        <f>G29 - H29</f>
        <v>-607793</v>
      </c>
      <c r="J29" s="54">
        <f>IF(H29 =0,0,( G29 - H29 ) / H29 )</f>
        <v>-2.3810182319619533</v>
      </c>
    </row>
    <row r="30" spans="1:10" x14ac:dyDescent="0.3">
      <c r="A30" s="7" t="s">
        <v>36</v>
      </c>
      <c r="B30" s="15" t="s">
        <v>77</v>
      </c>
      <c r="C30" s="22">
        <v>465773.4</v>
      </c>
      <c r="D30" s="23">
        <v>0</v>
      </c>
      <c r="E30" s="23">
        <f>C30 - D30</f>
        <v>465773.4</v>
      </c>
      <c r="F30" s="55">
        <f>IF(D30 =0,0,( C30 - D30 ) / D30 )</f>
        <v>0</v>
      </c>
      <c r="G30" s="25">
        <v>155956</v>
      </c>
      <c r="H30" s="26">
        <v>-708798</v>
      </c>
      <c r="I30" s="26">
        <f>G30 - H30</f>
        <v>864754</v>
      </c>
      <c r="J30" s="56">
        <f>IF(H30 =0,0,( G30 - H30 ) / H30 )</f>
        <v>-1.2200288375531534</v>
      </c>
    </row>
    <row r="31" spans="1:10" x14ac:dyDescent="0.3">
      <c r="A31" s="7" t="s">
        <v>37</v>
      </c>
      <c r="B31" s="57" t="s">
        <v>78</v>
      </c>
      <c r="C31" s="58">
        <v>310764370.25999999</v>
      </c>
      <c r="D31" s="59">
        <v>325502925</v>
      </c>
      <c r="E31" s="59">
        <f>C31 - D31</f>
        <v>-14738554.74000001</v>
      </c>
      <c r="F31" s="60">
        <f>IF(D31 =0,0,( C31 - D31 ) / D31 )</f>
        <v>-4.5279331176517106E-2</v>
      </c>
      <c r="G31" s="61">
        <v>3192095056</v>
      </c>
      <c r="H31" s="62">
        <v>3212300911</v>
      </c>
      <c r="I31" s="62">
        <f>G31 - H31</f>
        <v>-20205855</v>
      </c>
      <c r="J31" s="63">
        <f>IF(H31 =0,0,( G31 - H31 ) / H31 )</f>
        <v>-6.2901501322022322E-3</v>
      </c>
    </row>
    <row r="32" spans="1:10" x14ac:dyDescent="0.3">
      <c r="A32" s="7" t="s">
        <v>38</v>
      </c>
    </row>
    <row r="33" spans="1:10" x14ac:dyDescent="0.3">
      <c r="A33" s="7" t="s">
        <v>39</v>
      </c>
      <c r="B33" s="64" t="s">
        <v>79</v>
      </c>
      <c r="C33" s="65" t="s">
        <v>52</v>
      </c>
      <c r="D33" s="66" t="s">
        <v>52</v>
      </c>
      <c r="E33" s="66" t="s">
        <v>52</v>
      </c>
      <c r="F33" s="67" t="s">
        <v>52</v>
      </c>
      <c r="G33" s="68" t="s">
        <v>52</v>
      </c>
      <c r="H33" s="69" t="s">
        <v>52</v>
      </c>
      <c r="I33" s="69" t="s">
        <v>52</v>
      </c>
      <c r="J33" s="70" t="s">
        <v>52</v>
      </c>
    </row>
    <row r="34" spans="1:10" x14ac:dyDescent="0.3">
      <c r="A34" s="7" t="s">
        <v>40</v>
      </c>
      <c r="B34" s="15" t="s">
        <v>80</v>
      </c>
      <c r="C34" s="22">
        <v>9132361361</v>
      </c>
      <c r="D34" s="23">
        <v>9613587552</v>
      </c>
      <c r="E34" s="23">
        <f>C34 - D34</f>
        <v>-481226191</v>
      </c>
      <c r="F34" s="24">
        <f>IF(D34 =0,0,( C34 - D34 ) / D34 )</f>
        <v>-5.0056879224019364E-2</v>
      </c>
      <c r="G34" s="25">
        <v>89016840537</v>
      </c>
      <c r="H34" s="26">
        <v>89445172440</v>
      </c>
      <c r="I34" s="26">
        <f>G34 - H34</f>
        <v>-428331903</v>
      </c>
      <c r="J34" s="27">
        <f>IF(H34 =0,0,( G34 - H34 ) / H34 )</f>
        <v>-4.7887649083277906E-3</v>
      </c>
    </row>
    <row r="35" spans="1:10" x14ac:dyDescent="0.3">
      <c r="A35" s="7" t="s">
        <v>41</v>
      </c>
      <c r="B35" s="15" t="s">
        <v>81</v>
      </c>
      <c r="C35" s="22">
        <v>544003345</v>
      </c>
      <c r="D35" s="23">
        <v>502853788</v>
      </c>
      <c r="E35" s="23">
        <f>C35 - D35</f>
        <v>41149557</v>
      </c>
      <c r="F35" s="24">
        <f>IF(D35 =0,0,( C35 - D35 ) / D35 )</f>
        <v>8.183205134769711E-2</v>
      </c>
      <c r="G35" s="25">
        <v>4475489613</v>
      </c>
      <c r="H35" s="26">
        <v>4264984415</v>
      </c>
      <c r="I35" s="26">
        <f>G35 - H35</f>
        <v>210505198</v>
      </c>
      <c r="J35" s="27">
        <f>IF(H35 =0,0,( G35 - H35 ) / H35 )</f>
        <v>4.9356615995981311E-2</v>
      </c>
    </row>
    <row r="36" spans="1:10" x14ac:dyDescent="0.3">
      <c r="A36" s="7" t="s">
        <v>42</v>
      </c>
      <c r="B36" s="15" t="s">
        <v>82</v>
      </c>
      <c r="C36" s="71">
        <v>9676364706</v>
      </c>
      <c r="D36" s="72">
        <v>10116441340</v>
      </c>
      <c r="E36" s="72">
        <f>C36 - D36</f>
        <v>-440076634</v>
      </c>
      <c r="F36" s="73">
        <f>IF(D36 =0,0,( C36 - D36 ) / D36 )</f>
        <v>-4.3501130408373424E-2</v>
      </c>
      <c r="G36" s="74">
        <v>93492330150</v>
      </c>
      <c r="H36" s="75">
        <v>93710156855</v>
      </c>
      <c r="I36" s="75">
        <f>G36 - H36</f>
        <v>-217826705</v>
      </c>
      <c r="J36" s="76">
        <f>IF(H36 =0,0,( G36 - H36 ) / H36 )</f>
        <v>-2.324472739246916E-3</v>
      </c>
    </row>
    <row r="37" spans="1:10" x14ac:dyDescent="0.3">
      <c r="A37" s="7" t="s">
        <v>43</v>
      </c>
      <c r="B37" s="77" t="s">
        <v>83</v>
      </c>
      <c r="C37" s="78">
        <v>9676364706</v>
      </c>
      <c r="D37" s="79">
        <v>10116441340</v>
      </c>
      <c r="E37" s="79">
        <f>C37 - D37</f>
        <v>-440076634</v>
      </c>
      <c r="F37" s="80">
        <f>IF(D37 =0,0,( C37 - D37 ) / D37 )</f>
        <v>-4.3501130408373424E-2</v>
      </c>
      <c r="G37" s="81">
        <v>93492330150</v>
      </c>
      <c r="H37" s="82">
        <v>93710156855</v>
      </c>
      <c r="I37" s="82">
        <f>G37 - H37</f>
        <v>-217826705</v>
      </c>
      <c r="J37" s="83">
        <f>IF(H37 =0,0,( G37 - H37 ) / H37 )</f>
        <v>-2.324472739246916E-3</v>
      </c>
    </row>
    <row r="38" spans="1:10" x14ac:dyDescent="0.3">
      <c r="A38" s="7" t="s">
        <v>44</v>
      </c>
      <c r="B38" s="15" t="s">
        <v>84</v>
      </c>
      <c r="C38" s="84">
        <v>0.94378019999999996</v>
      </c>
      <c r="D38" s="85">
        <v>0.95029339999999995</v>
      </c>
      <c r="E38" s="85">
        <f>C38 - D38</f>
        <v>-6.5131999999999968E-3</v>
      </c>
      <c r="F38" s="86">
        <f>IF(D38 =0,0,( C38 - D38 ) / D38 )</f>
        <v>-6.8538832322733141E-3</v>
      </c>
      <c r="G38" s="87">
        <v>0.95212989999999997</v>
      </c>
      <c r="H38" s="88">
        <v>0.95448750000000004</v>
      </c>
      <c r="I38" s="88">
        <f>G38 - H38</f>
        <v>-2.3576000000000708E-3</v>
      </c>
      <c r="J38" s="89">
        <f>IF(H38 =0,0,( G38 - H38 ) / H38 )</f>
        <v>-2.4700166319622527E-3</v>
      </c>
    </row>
    <row r="39" spans="1:10" x14ac:dyDescent="0.3">
      <c r="A39" s="7" t="s">
        <v>45</v>
      </c>
    </row>
    <row r="40" spans="1:10" x14ac:dyDescent="0.3">
      <c r="A40" s="7" t="s">
        <v>46</v>
      </c>
      <c r="B40" s="90" t="s">
        <v>85</v>
      </c>
      <c r="C40" s="91" t="s">
        <v>52</v>
      </c>
      <c r="D40" s="92" t="s">
        <v>52</v>
      </c>
      <c r="E40" s="92" t="s">
        <v>52</v>
      </c>
      <c r="F40" s="93" t="s">
        <v>52</v>
      </c>
      <c r="G40" s="94" t="s">
        <v>52</v>
      </c>
      <c r="H40" s="95" t="s">
        <v>52</v>
      </c>
      <c r="I40" s="95" t="s">
        <v>52</v>
      </c>
      <c r="J40" s="96" t="s">
        <v>52</v>
      </c>
    </row>
    <row r="41" spans="1:10" x14ac:dyDescent="0.3">
      <c r="A41" s="7" t="s">
        <v>47</v>
      </c>
      <c r="B41" s="15" t="s">
        <v>86</v>
      </c>
      <c r="C41" s="22">
        <v>297995771.57215357</v>
      </c>
      <c r="D41" s="23">
        <v>313465504.04124826</v>
      </c>
      <c r="E41" s="23">
        <f>C41 - D41</f>
        <v>-15469732.469094694</v>
      </c>
      <c r="F41" s="24">
        <f>IF(D41 =0,0,( C41 - D41 ) / D41 )</f>
        <v>-4.9350669434615246E-2</v>
      </c>
      <c r="G41" s="25">
        <v>2924041186.8003731</v>
      </c>
      <c r="H41" s="26">
        <v>2928497973</v>
      </c>
      <c r="I41" s="26">
        <f>G41 - H41</f>
        <v>-4456786.1996269226</v>
      </c>
      <c r="J41" s="27">
        <f>IF(H41 =0,0,( G41 - H41 ) / H41 )</f>
        <v>-1.5218676060961449E-3</v>
      </c>
    </row>
    <row r="42" spans="1:10" x14ac:dyDescent="0.3">
      <c r="A42" s="7" t="s">
        <v>48</v>
      </c>
    </row>
    <row r="43" spans="1:10" x14ac:dyDescent="0.3">
      <c r="A43" s="7" t="s">
        <v>49</v>
      </c>
      <c r="B43" s="97" t="s">
        <v>87</v>
      </c>
      <c r="C43" s="98" t="s">
        <v>52</v>
      </c>
      <c r="D43" s="99" t="s">
        <v>52</v>
      </c>
      <c r="E43" s="99" t="s">
        <v>52</v>
      </c>
      <c r="F43" s="100" t="s">
        <v>52</v>
      </c>
      <c r="G43" s="101" t="s">
        <v>52</v>
      </c>
      <c r="H43" s="102" t="s">
        <v>52</v>
      </c>
      <c r="I43" s="102" t="s">
        <v>52</v>
      </c>
      <c r="J43" s="103" t="s">
        <v>52</v>
      </c>
    </row>
    <row r="44" spans="1:10" x14ac:dyDescent="0.3">
      <c r="A44" s="7" t="s">
        <v>50</v>
      </c>
      <c r="B44" s="15" t="s">
        <v>88</v>
      </c>
      <c r="C44" s="22">
        <v>-12313801.083333334</v>
      </c>
      <c r="D44" s="23">
        <v>-12313801</v>
      </c>
      <c r="E44" s="23">
        <f>C44 - D44</f>
        <v>-8.333333395421505E-2</v>
      </c>
      <c r="F44" s="24">
        <f>IF(D44 =0,0,( C44 - D44 ) / D44 )</f>
        <v>6.7674744747145943E-9</v>
      </c>
      <c r="G44" s="25">
        <v>-123138011</v>
      </c>
      <c r="H44" s="26">
        <v>-123138010</v>
      </c>
      <c r="I44" s="26">
        <f>G44 - H44</f>
        <v>-1</v>
      </c>
      <c r="J44" s="27">
        <f>IF(H44 =0,0,( G44 - H44 ) / H44 )</f>
        <v>8.1209693091515778E-9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7" t="s">
        <v>12</v>
      </c>
      <c r="B46" s="15" t="s">
        <v>89</v>
      </c>
      <c r="C46" s="22">
        <v>-1722090.04</v>
      </c>
      <c r="D46" s="23">
        <v>-1722090</v>
      </c>
      <c r="E46" s="23">
        <f t="shared" ref="E46:E57" si="4">C46 - D46</f>
        <v>-4.0000000037252903E-2</v>
      </c>
      <c r="F46" s="24">
        <f t="shared" ref="F46:F57" si="5">IF(D46 =0,0,( C46 - D46 ) / D46 )</f>
        <v>2.3227589752714958E-8</v>
      </c>
      <c r="G46" s="25">
        <v>-17220900</v>
      </c>
      <c r="H46" s="26">
        <v>-17220900</v>
      </c>
      <c r="I46" s="26">
        <f t="shared" ref="I46:I57" si="6">G46 - H46</f>
        <v>0</v>
      </c>
      <c r="J46" s="27">
        <f t="shared" ref="J46:J57" si="7">IF(H46 =0,0,( G46 - H46 ) / H46 )</f>
        <v>0</v>
      </c>
    </row>
    <row r="47" spans="1:10" x14ac:dyDescent="0.3">
      <c r="A47" s="7" t="s">
        <v>13</v>
      </c>
      <c r="B47" s="104" t="s">
        <v>90</v>
      </c>
      <c r="C47" s="105">
        <v>283959880.44882023</v>
      </c>
      <c r="D47" s="106">
        <v>299429613</v>
      </c>
      <c r="E47" s="106">
        <f t="shared" si="4"/>
        <v>-15469732.551179767</v>
      </c>
      <c r="F47" s="107">
        <f t="shared" si="5"/>
        <v>-5.1664003423668607E-2</v>
      </c>
      <c r="G47" s="108">
        <v>2783682276</v>
      </c>
      <c r="H47" s="109">
        <v>2788139062</v>
      </c>
      <c r="I47" s="109">
        <f t="shared" si="6"/>
        <v>-4456786</v>
      </c>
      <c r="J47" s="110">
        <f t="shared" si="7"/>
        <v>-1.5984805280132043E-3</v>
      </c>
    </row>
    <row r="48" spans="1:10" x14ac:dyDescent="0.3">
      <c r="A48" s="7" t="s">
        <v>15</v>
      </c>
      <c r="B48" s="15" t="s">
        <v>91</v>
      </c>
      <c r="C48" s="111">
        <v>310764370.25999999</v>
      </c>
      <c r="D48" s="112">
        <v>325502924.56691325</v>
      </c>
      <c r="E48" s="112">
        <f t="shared" si="4"/>
        <v>-14738554.306913257</v>
      </c>
      <c r="F48" s="113">
        <f t="shared" si="5"/>
        <v>-4.5279329906246266E-2</v>
      </c>
      <c r="G48" s="114">
        <v>3192095056</v>
      </c>
      <c r="H48" s="115">
        <v>3212300909</v>
      </c>
      <c r="I48" s="115">
        <f t="shared" si="6"/>
        <v>-20205853</v>
      </c>
      <c r="J48" s="116">
        <f t="shared" si="7"/>
        <v>-6.2901495135118425E-3</v>
      </c>
    </row>
    <row r="49" spans="1:10" x14ac:dyDescent="0.3">
      <c r="A49" s="7" t="s">
        <v>16</v>
      </c>
      <c r="B49" s="15" t="s">
        <v>92</v>
      </c>
      <c r="C49" s="22">
        <v>310764370.25999999</v>
      </c>
      <c r="D49" s="23">
        <v>325502925</v>
      </c>
      <c r="E49" s="23">
        <f t="shared" si="4"/>
        <v>-14738554.74000001</v>
      </c>
      <c r="F49" s="24">
        <f t="shared" si="5"/>
        <v>-4.5279331176517106E-2</v>
      </c>
      <c r="G49" s="25">
        <v>3192095056</v>
      </c>
      <c r="H49" s="26">
        <v>3212300911</v>
      </c>
      <c r="I49" s="26">
        <f t="shared" si="6"/>
        <v>-20205855</v>
      </c>
      <c r="J49" s="27">
        <f t="shared" si="7"/>
        <v>-6.2901501322022322E-3</v>
      </c>
    </row>
    <row r="50" spans="1:10" x14ac:dyDescent="0.3">
      <c r="A50" s="7" t="s">
        <v>17</v>
      </c>
      <c r="B50" s="15" t="s">
        <v>93</v>
      </c>
      <c r="C50" s="117">
        <v>0.94378019999999996</v>
      </c>
      <c r="D50" s="118">
        <v>0.95029339999999995</v>
      </c>
      <c r="E50" s="118">
        <f t="shared" si="4"/>
        <v>-6.5131999999999968E-3</v>
      </c>
      <c r="F50" s="119">
        <f t="shared" si="5"/>
        <v>-6.8538832322733141E-3</v>
      </c>
      <c r="G50" s="120">
        <v>0</v>
      </c>
      <c r="H50" s="121">
        <v>0</v>
      </c>
      <c r="I50" s="121">
        <f t="shared" si="6"/>
        <v>0</v>
      </c>
      <c r="J50" s="122">
        <f t="shared" si="7"/>
        <v>0</v>
      </c>
    </row>
    <row r="51" spans="1:10" x14ac:dyDescent="0.3">
      <c r="A51" s="7" t="s">
        <v>18</v>
      </c>
      <c r="B51" s="15" t="s">
        <v>94</v>
      </c>
      <c r="C51" s="123">
        <v>293788925.1254403</v>
      </c>
      <c r="D51" s="124">
        <v>309846037.65360582</v>
      </c>
      <c r="E51" s="124">
        <f t="shared" si="4"/>
        <v>-16057112.528165519</v>
      </c>
      <c r="F51" s="125">
        <f t="shared" si="5"/>
        <v>-5.1822875160071148E-2</v>
      </c>
      <c r="G51" s="126">
        <v>3043605731</v>
      </c>
      <c r="H51" s="127">
        <v>3069848055</v>
      </c>
      <c r="I51" s="127">
        <f t="shared" si="6"/>
        <v>-26242324</v>
      </c>
      <c r="J51" s="128">
        <f t="shared" si="7"/>
        <v>-8.5484113642881904E-3</v>
      </c>
    </row>
    <row r="52" spans="1:10" x14ac:dyDescent="0.3">
      <c r="A52" s="7" t="s">
        <v>19</v>
      </c>
      <c r="B52" s="15" t="s">
        <v>95</v>
      </c>
      <c r="C52" s="129">
        <v>-9829044.6766200662</v>
      </c>
      <c r="D52" s="130">
        <v>-10416424.653605819</v>
      </c>
      <c r="E52" s="130">
        <f t="shared" si="4"/>
        <v>587379.97698575258</v>
      </c>
      <c r="F52" s="131">
        <f t="shared" si="5"/>
        <v>-5.6389787908888801E-2</v>
      </c>
      <c r="G52" s="132">
        <v>-259923456</v>
      </c>
      <c r="H52" s="133">
        <v>-281708993</v>
      </c>
      <c r="I52" s="133">
        <f t="shared" si="6"/>
        <v>21785537</v>
      </c>
      <c r="J52" s="134">
        <f t="shared" si="7"/>
        <v>-7.7333480795197765E-2</v>
      </c>
    </row>
    <row r="53" spans="1:10" x14ac:dyDescent="0.3">
      <c r="A53" s="7" t="s">
        <v>20</v>
      </c>
      <c r="B53" s="15" t="s">
        <v>96</v>
      </c>
      <c r="C53" s="135">
        <v>-15500.975868315098</v>
      </c>
      <c r="D53" s="136">
        <v>-15374.26</v>
      </c>
      <c r="E53" s="136">
        <f t="shared" si="4"/>
        <v>-126.7158683150974</v>
      </c>
      <c r="F53" s="137">
        <f t="shared" si="5"/>
        <v>8.2420791839800684E-3</v>
      </c>
      <c r="G53" s="138">
        <v>-119448</v>
      </c>
      <c r="H53" s="139">
        <v>-116854</v>
      </c>
      <c r="I53" s="139">
        <f t="shared" si="6"/>
        <v>-2594</v>
      </c>
      <c r="J53" s="140">
        <f t="shared" si="7"/>
        <v>2.2198641039245553E-2</v>
      </c>
    </row>
    <row r="54" spans="1:10" x14ac:dyDescent="0.3">
      <c r="A54" s="7" t="s">
        <v>21</v>
      </c>
      <c r="B54" s="15" t="s">
        <v>97</v>
      </c>
      <c r="C54" s="22">
        <v>-287139760.93000001</v>
      </c>
      <c r="D54" s="23">
        <v>-308335450.57999998</v>
      </c>
      <c r="E54" s="23">
        <f t="shared" si="4"/>
        <v>21195689.649999976</v>
      </c>
      <c r="F54" s="24">
        <f t="shared" si="5"/>
        <v>-6.8742305207297572E-2</v>
      </c>
      <c r="G54" s="25">
        <v>-147765613</v>
      </c>
      <c r="H54" s="26">
        <v>-147765613</v>
      </c>
      <c r="I54" s="26">
        <f t="shared" si="6"/>
        <v>0</v>
      </c>
      <c r="J54" s="27">
        <f t="shared" si="7"/>
        <v>0</v>
      </c>
    </row>
    <row r="55" spans="1:10" x14ac:dyDescent="0.3">
      <c r="A55" s="7" t="s">
        <v>22</v>
      </c>
      <c r="B55" s="15" t="s">
        <v>98</v>
      </c>
      <c r="C55" s="141">
        <v>-98482</v>
      </c>
      <c r="D55" s="142">
        <v>-98482</v>
      </c>
      <c r="E55" s="142">
        <f t="shared" si="4"/>
        <v>0</v>
      </c>
      <c r="F55" s="143">
        <f t="shared" si="5"/>
        <v>0</v>
      </c>
      <c r="G55" s="144">
        <v>-98482</v>
      </c>
      <c r="H55" s="145">
        <v>-98482</v>
      </c>
      <c r="I55" s="145">
        <f t="shared" si="6"/>
        <v>0</v>
      </c>
      <c r="J55" s="146">
        <f t="shared" si="7"/>
        <v>0</v>
      </c>
    </row>
    <row r="56" spans="1:10" x14ac:dyDescent="0.3">
      <c r="A56" s="7" t="s">
        <v>23</v>
      </c>
      <c r="B56" s="15" t="s">
        <v>99</v>
      </c>
      <c r="C56" s="22">
        <v>12313801.083333334</v>
      </c>
      <c r="D56" s="23">
        <v>12313801.08</v>
      </c>
      <c r="E56" s="23">
        <f t="shared" si="4"/>
        <v>3.3333338797092438E-3</v>
      </c>
      <c r="F56" s="24">
        <f t="shared" si="5"/>
        <v>2.706990195840685E-10</v>
      </c>
      <c r="G56" s="25">
        <v>123138011</v>
      </c>
      <c r="H56" s="26">
        <v>123138011</v>
      </c>
      <c r="I56" s="26">
        <f t="shared" si="6"/>
        <v>0</v>
      </c>
      <c r="J56" s="27">
        <f t="shared" si="7"/>
        <v>0</v>
      </c>
    </row>
    <row r="57" spans="1:10" x14ac:dyDescent="0.3">
      <c r="A57" s="7" t="s">
        <v>24</v>
      </c>
      <c r="B57" s="147" t="s">
        <v>100</v>
      </c>
      <c r="C57" s="148">
        <v>-284768987.4991551</v>
      </c>
      <c r="D57" s="149">
        <v>-306551930.04000002</v>
      </c>
      <c r="E57" s="149">
        <f t="shared" si="4"/>
        <v>21782942.540844917</v>
      </c>
      <c r="F57" s="150">
        <f t="shared" si="5"/>
        <v>-7.1057920065949673E-2</v>
      </c>
      <c r="G57" s="151">
        <v>-284768988</v>
      </c>
      <c r="H57" s="152">
        <v>-306551930</v>
      </c>
      <c r="I57" s="152">
        <f t="shared" si="6"/>
        <v>21782942</v>
      </c>
      <c r="J57" s="153">
        <f t="shared" si="7"/>
        <v>-7.1057918310936746E-2</v>
      </c>
    </row>
    <row r="58" spans="1:10" x14ac:dyDescent="0.3">
      <c r="A58" s="7" t="s">
        <v>25</v>
      </c>
    </row>
    <row r="59" spans="1:10" x14ac:dyDescent="0.3">
      <c r="A59" s="7" t="s">
        <v>26</v>
      </c>
      <c r="B59" s="154" t="s">
        <v>101</v>
      </c>
      <c r="C59" s="155" t="s">
        <v>52</v>
      </c>
      <c r="D59" s="156" t="s">
        <v>52</v>
      </c>
      <c r="E59" s="156" t="s">
        <v>52</v>
      </c>
      <c r="F59" s="157" t="s">
        <v>52</v>
      </c>
      <c r="G59" s="158" t="s">
        <v>52</v>
      </c>
      <c r="H59" s="159" t="s">
        <v>52</v>
      </c>
      <c r="I59" s="159" t="s">
        <v>52</v>
      </c>
      <c r="J59" s="160" t="s">
        <v>52</v>
      </c>
    </row>
    <row r="60" spans="1:10" x14ac:dyDescent="0.3">
      <c r="A60" s="7" t="s">
        <v>27</v>
      </c>
      <c r="B60" s="15" t="s">
        <v>102</v>
      </c>
      <c r="C60" s="161">
        <v>-287238242.93000001</v>
      </c>
      <c r="D60" s="162">
        <v>0</v>
      </c>
      <c r="E60" s="162">
        <f t="shared" ref="E60:E69" si="8">C60 - D60</f>
        <v>-287238242.93000001</v>
      </c>
      <c r="F60" s="163">
        <f t="shared" ref="F60:F69" si="9">IF(D60 =0,0,( C60 - D60 ) / D60 )</f>
        <v>0</v>
      </c>
      <c r="G60" s="164">
        <v>0</v>
      </c>
      <c r="H60" s="165">
        <v>0</v>
      </c>
      <c r="I60" s="165">
        <f t="shared" ref="I60:I69" si="10">G60 - H60</f>
        <v>0</v>
      </c>
      <c r="J60" s="166">
        <f t="shared" ref="J60:J69" si="11">IF(H60 =0,0,( G60 - H60 ) / H60 )</f>
        <v>0</v>
      </c>
    </row>
    <row r="61" spans="1:10" x14ac:dyDescent="0.3">
      <c r="A61" s="7" t="s">
        <v>28</v>
      </c>
      <c r="B61" s="15" t="s">
        <v>103</v>
      </c>
      <c r="C61" s="167">
        <v>-284753486.52328676</v>
      </c>
      <c r="D61" s="168">
        <v>0</v>
      </c>
      <c r="E61" s="168">
        <f t="shared" si="8"/>
        <v>-284753486.52328676</v>
      </c>
      <c r="F61" s="169">
        <f t="shared" si="9"/>
        <v>0</v>
      </c>
      <c r="G61" s="170">
        <v>0</v>
      </c>
      <c r="H61" s="171">
        <v>0</v>
      </c>
      <c r="I61" s="171">
        <f t="shared" si="10"/>
        <v>0</v>
      </c>
      <c r="J61" s="172">
        <f t="shared" si="11"/>
        <v>0</v>
      </c>
    </row>
    <row r="62" spans="1:10" x14ac:dyDescent="0.3">
      <c r="A62" s="7" t="s">
        <v>30</v>
      </c>
      <c r="B62" s="15" t="s">
        <v>104</v>
      </c>
      <c r="C62" s="173">
        <v>-571991729.45328677</v>
      </c>
      <c r="D62" s="174">
        <v>0</v>
      </c>
      <c r="E62" s="174">
        <f t="shared" si="8"/>
        <v>-571991729.45328677</v>
      </c>
      <c r="F62" s="175">
        <f t="shared" si="9"/>
        <v>0</v>
      </c>
      <c r="G62" s="176">
        <v>0</v>
      </c>
      <c r="H62" s="177">
        <v>0</v>
      </c>
      <c r="I62" s="177">
        <f t="shared" si="10"/>
        <v>0</v>
      </c>
      <c r="J62" s="178">
        <f t="shared" si="11"/>
        <v>0</v>
      </c>
    </row>
    <row r="63" spans="1:10" x14ac:dyDescent="0.3">
      <c r="A63" s="7" t="s">
        <v>32</v>
      </c>
      <c r="B63" s="15" t="s">
        <v>105</v>
      </c>
      <c r="C63" s="179">
        <v>-285995864.72664338</v>
      </c>
      <c r="D63" s="180">
        <v>0</v>
      </c>
      <c r="E63" s="180">
        <f t="shared" si="8"/>
        <v>-285995864.72664338</v>
      </c>
      <c r="F63" s="181">
        <f t="shared" si="9"/>
        <v>0</v>
      </c>
      <c r="G63" s="182">
        <v>0</v>
      </c>
      <c r="H63" s="183">
        <v>0</v>
      </c>
      <c r="I63" s="183">
        <f t="shared" si="10"/>
        <v>0</v>
      </c>
      <c r="J63" s="184">
        <f t="shared" si="11"/>
        <v>0</v>
      </c>
    </row>
    <row r="64" spans="1:10" x14ac:dyDescent="0.3">
      <c r="A64" s="7" t="s">
        <v>33</v>
      </c>
      <c r="B64" s="15" t="s">
        <v>106</v>
      </c>
      <c r="C64" s="185">
        <v>5.9999999999999995E-4</v>
      </c>
      <c r="D64" s="186">
        <v>0</v>
      </c>
      <c r="E64" s="186">
        <f t="shared" si="8"/>
        <v>5.9999999999999995E-4</v>
      </c>
      <c r="F64" s="187">
        <f t="shared" si="9"/>
        <v>0</v>
      </c>
      <c r="G64" s="188">
        <v>0</v>
      </c>
      <c r="H64" s="189">
        <v>0</v>
      </c>
      <c r="I64" s="189">
        <f t="shared" si="10"/>
        <v>0</v>
      </c>
      <c r="J64" s="190">
        <f t="shared" si="11"/>
        <v>0</v>
      </c>
    </row>
    <row r="65" spans="1:10" x14ac:dyDescent="0.3">
      <c r="A65" s="7" t="s">
        <v>35</v>
      </c>
      <c r="B65" s="15" t="s">
        <v>107</v>
      </c>
      <c r="C65" s="191">
        <v>6.9999999999999999E-4</v>
      </c>
      <c r="D65" s="192">
        <v>0</v>
      </c>
      <c r="E65" s="192">
        <f t="shared" si="8"/>
        <v>6.9999999999999999E-4</v>
      </c>
      <c r="F65" s="193">
        <f t="shared" si="9"/>
        <v>0</v>
      </c>
      <c r="G65" s="194">
        <v>0</v>
      </c>
      <c r="H65" s="195">
        <v>0</v>
      </c>
      <c r="I65" s="195">
        <f t="shared" si="10"/>
        <v>0</v>
      </c>
      <c r="J65" s="196">
        <f t="shared" si="11"/>
        <v>0</v>
      </c>
    </row>
    <row r="66" spans="1:10" x14ac:dyDescent="0.3">
      <c r="A66" s="7" t="s">
        <v>36</v>
      </c>
      <c r="B66" s="15" t="s">
        <v>108</v>
      </c>
      <c r="C66" s="197">
        <v>1.2999999999999999E-3</v>
      </c>
      <c r="D66" s="198">
        <v>0</v>
      </c>
      <c r="E66" s="198">
        <f t="shared" si="8"/>
        <v>1.2999999999999999E-3</v>
      </c>
      <c r="F66" s="199">
        <f t="shared" si="9"/>
        <v>0</v>
      </c>
      <c r="G66" s="200">
        <v>0</v>
      </c>
      <c r="H66" s="201">
        <v>0</v>
      </c>
      <c r="I66" s="201">
        <f t="shared" si="10"/>
        <v>0</v>
      </c>
      <c r="J66" s="202">
        <f t="shared" si="11"/>
        <v>0</v>
      </c>
    </row>
    <row r="67" spans="1:10" x14ac:dyDescent="0.3">
      <c r="A67" s="7" t="s">
        <v>37</v>
      </c>
      <c r="B67" s="15" t="s">
        <v>109</v>
      </c>
      <c r="C67" s="203">
        <v>6.4999999999999997E-4</v>
      </c>
      <c r="D67" s="204">
        <v>0</v>
      </c>
      <c r="E67" s="204">
        <f t="shared" si="8"/>
        <v>6.4999999999999997E-4</v>
      </c>
      <c r="F67" s="205">
        <f t="shared" si="9"/>
        <v>0</v>
      </c>
      <c r="G67" s="206">
        <v>0</v>
      </c>
      <c r="H67" s="207">
        <v>0</v>
      </c>
      <c r="I67" s="207">
        <f t="shared" si="10"/>
        <v>0</v>
      </c>
      <c r="J67" s="208">
        <f t="shared" si="11"/>
        <v>0</v>
      </c>
    </row>
    <row r="68" spans="1:10" x14ac:dyDescent="0.3">
      <c r="A68" s="7" t="s">
        <v>38</v>
      </c>
      <c r="B68" s="15" t="s">
        <v>110</v>
      </c>
      <c r="C68" s="209">
        <v>5.4200000000000003E-5</v>
      </c>
      <c r="D68" s="210">
        <v>0</v>
      </c>
      <c r="E68" s="210">
        <f t="shared" si="8"/>
        <v>5.4200000000000003E-5</v>
      </c>
      <c r="F68" s="211">
        <f t="shared" si="9"/>
        <v>0</v>
      </c>
      <c r="G68" s="212">
        <v>0</v>
      </c>
      <c r="H68" s="213">
        <v>0</v>
      </c>
      <c r="I68" s="213">
        <f t="shared" si="10"/>
        <v>0</v>
      </c>
      <c r="J68" s="214">
        <f t="shared" si="11"/>
        <v>0</v>
      </c>
    </row>
    <row r="69" spans="1:10" x14ac:dyDescent="0.3">
      <c r="A69" s="7" t="s">
        <v>39</v>
      </c>
      <c r="B69" s="215" t="s">
        <v>111</v>
      </c>
      <c r="C69" s="216">
        <v>-15500.975868315098</v>
      </c>
      <c r="D69" s="217">
        <v>0</v>
      </c>
      <c r="E69" s="217">
        <f t="shared" si="8"/>
        <v>-15500.975868315098</v>
      </c>
      <c r="F69" s="218">
        <f t="shared" si="9"/>
        <v>0</v>
      </c>
      <c r="G69" s="219">
        <v>0</v>
      </c>
      <c r="H69" s="220">
        <v>0</v>
      </c>
      <c r="I69" s="220">
        <f t="shared" si="10"/>
        <v>0</v>
      </c>
      <c r="J69" s="221">
        <f t="shared" si="11"/>
        <v>0</v>
      </c>
    </row>
    <row r="70" spans="1:10" x14ac:dyDescent="0.3">
      <c r="A70" s="7" t="s">
        <v>40</v>
      </c>
      <c r="B70" s="222" t="s">
        <v>52</v>
      </c>
    </row>
    <row r="71" spans="1:10" x14ac:dyDescent="0.3">
      <c r="A71" s="7" t="s">
        <v>41</v>
      </c>
      <c r="B71" s="222" t="s">
        <v>112</v>
      </c>
    </row>
    <row r="72" spans="1:10" x14ac:dyDescent="0.3">
      <c r="A72" s="7" t="s">
        <v>42</v>
      </c>
      <c r="B72" s="222" t="s">
        <v>113</v>
      </c>
    </row>
    <row r="73" spans="1:10" x14ac:dyDescent="0.3">
      <c r="A73" s="7" t="s">
        <v>43</v>
      </c>
      <c r="B73" s="222" t="s">
        <v>114</v>
      </c>
    </row>
    <row r="74" spans="1:10" x14ac:dyDescent="0.3">
      <c r="A74" s="7" t="s">
        <v>44</v>
      </c>
      <c r="B74" s="222" t="s">
        <v>54</v>
      </c>
    </row>
    <row r="75" spans="1:10" x14ac:dyDescent="0.3">
      <c r="A75" s="7" t="s">
        <v>45</v>
      </c>
      <c r="B75" s="222" t="s">
        <v>55</v>
      </c>
    </row>
    <row r="76" spans="1:10" x14ac:dyDescent="0.3">
      <c r="A76" s="7" t="s">
        <v>46</v>
      </c>
      <c r="B76" s="222" t="s">
        <v>56</v>
      </c>
    </row>
    <row r="77" spans="1:10" x14ac:dyDescent="0.3">
      <c r="A77" s="7" t="s">
        <v>47</v>
      </c>
      <c r="B77" s="222" t="s">
        <v>57</v>
      </c>
    </row>
    <row r="78" spans="1:10" x14ac:dyDescent="0.3">
      <c r="A78" s="7" t="s">
        <v>48</v>
      </c>
      <c r="B78" s="223" t="s">
        <v>52</v>
      </c>
    </row>
    <row r="79" spans="1:10" x14ac:dyDescent="0.3">
      <c r="A79" s="7" t="s">
        <v>49</v>
      </c>
      <c r="B79" s="223" t="s">
        <v>115</v>
      </c>
    </row>
    <row r="80" spans="1:10" x14ac:dyDescent="0.3">
      <c r="A80" s="7" t="s">
        <v>50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4" customFormat="1" x14ac:dyDescent="0.3">
      <c r="B1" s="394" t="s">
        <v>193</v>
      </c>
    </row>
    <row r="2" spans="1:13" s="394" customFormat="1" x14ac:dyDescent="0.3">
      <c r="B2" s="394" t="s">
        <v>192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50" t="s">
        <v>116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51" t="s">
        <v>0</v>
      </c>
      <c r="C6" s="351" t="s">
        <v>1</v>
      </c>
      <c r="D6" s="351" t="s">
        <v>2</v>
      </c>
      <c r="E6" s="351" t="s">
        <v>3</v>
      </c>
      <c r="F6" s="351" t="s">
        <v>4</v>
      </c>
      <c r="G6" s="351" t="s">
        <v>5</v>
      </c>
      <c r="H6" s="351" t="s">
        <v>6</v>
      </c>
      <c r="I6" s="351" t="s">
        <v>7</v>
      </c>
      <c r="J6" s="351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52" t="s">
        <v>9</v>
      </c>
      <c r="B8" s="352" t="s">
        <v>117</v>
      </c>
      <c r="C8" s="352" t="s">
        <v>118</v>
      </c>
      <c r="D8" s="352" t="s">
        <v>119</v>
      </c>
      <c r="E8" s="352" t="s">
        <v>120</v>
      </c>
      <c r="F8" s="352" t="s">
        <v>121</v>
      </c>
      <c r="G8" s="352" t="s">
        <v>122</v>
      </c>
      <c r="H8" s="352" t="s">
        <v>123</v>
      </c>
      <c r="I8" s="352" t="s">
        <v>124</v>
      </c>
      <c r="J8" s="352" t="s">
        <v>125</v>
      </c>
    </row>
    <row r="9" spans="1:13" x14ac:dyDescent="0.3">
      <c r="A9" s="353" t="s">
        <v>12</v>
      </c>
      <c r="B9" s="354" t="s">
        <v>11</v>
      </c>
      <c r="C9" s="355"/>
      <c r="D9" s="356"/>
      <c r="E9" s="357"/>
      <c r="F9" s="358"/>
      <c r="G9" s="359"/>
      <c r="H9" s="360"/>
      <c r="I9" s="360"/>
      <c r="J9" s="360"/>
    </row>
    <row r="10" spans="1:13" x14ac:dyDescent="0.3">
      <c r="A10" s="353" t="s">
        <v>13</v>
      </c>
      <c r="B10" s="361" t="s">
        <v>126</v>
      </c>
      <c r="C10" s="362"/>
      <c r="D10" s="363"/>
      <c r="E10" s="364"/>
      <c r="F10" s="365"/>
      <c r="G10" s="366"/>
      <c r="H10" s="360"/>
      <c r="I10" s="360"/>
      <c r="J10" s="360"/>
    </row>
    <row r="11" spans="1:13" x14ac:dyDescent="0.3">
      <c r="A11" s="353" t="s">
        <v>15</v>
      </c>
      <c r="B11" s="367" t="s">
        <v>127</v>
      </c>
      <c r="C11" s="368" t="s">
        <v>128</v>
      </c>
      <c r="D11" s="369">
        <v>80000</v>
      </c>
      <c r="E11" s="370">
        <v>80000</v>
      </c>
      <c r="F11" s="371">
        <f>IF(( E11 * 1000 ) =0,0,( H11 * 100 ) / ( E11 * 1000 ) )</f>
        <v>4.7788750000000002</v>
      </c>
      <c r="G11" s="372">
        <f>IF(( E11 * 1000 ) =0,0,( I11 * 100 ) / ( E11 * 1000 ) )</f>
        <v>5.9288749999999997</v>
      </c>
      <c r="H11" s="360">
        <v>3823100</v>
      </c>
      <c r="I11" s="360">
        <v>4743100</v>
      </c>
      <c r="J11" s="360">
        <v>670000</v>
      </c>
    </row>
    <row r="12" spans="1:13" x14ac:dyDescent="0.3">
      <c r="A12" s="353" t="s">
        <v>16</v>
      </c>
      <c r="B12" s="367" t="s">
        <v>129</v>
      </c>
      <c r="C12" s="368" t="s">
        <v>128</v>
      </c>
      <c r="D12" s="369">
        <v>0</v>
      </c>
      <c r="E12" s="370">
        <v>0</v>
      </c>
      <c r="F12" s="371">
        <f>IF(( E12 * 1000 ) =0,0,( H12 * 100 ) / ( E12 * 1000 ) )</f>
        <v>0</v>
      </c>
      <c r="G12" s="372">
        <f>IF(( E12 * 1000 ) =0,0,( I12 * 100 ) / ( E12 * 1000 ) )</f>
        <v>0</v>
      </c>
      <c r="H12" s="360">
        <v>0</v>
      </c>
      <c r="I12" s="360">
        <v>0</v>
      </c>
      <c r="J12" s="360">
        <v>0</v>
      </c>
    </row>
    <row r="13" spans="1:13" x14ac:dyDescent="0.3">
      <c r="A13" s="353" t="s">
        <v>17</v>
      </c>
      <c r="B13" s="373" t="s">
        <v>130</v>
      </c>
      <c r="C13" s="374"/>
      <c r="D13" s="375">
        <v>80000.000000001004</v>
      </c>
      <c r="E13" s="376">
        <v>80000.000000001004</v>
      </c>
      <c r="F13" s="377">
        <f>IF(( E13 * 1000 ) =0,0,( H13 * 100 ) / ( E13 * 1000 ) )</f>
        <v>4.7788749999999407</v>
      </c>
      <c r="G13" s="378">
        <f>IF(( E13 * 1000 ) =0,0,( I13 * 100 ) / ( E13 * 1000 ) )</f>
        <v>5.928874999999926</v>
      </c>
      <c r="H13" s="379">
        <v>3823100</v>
      </c>
      <c r="I13" s="379">
        <v>4743100</v>
      </c>
      <c r="J13" s="379">
        <v>670000</v>
      </c>
    </row>
    <row r="14" spans="1:13" x14ac:dyDescent="0.3">
      <c r="A14" s="353" t="s">
        <v>18</v>
      </c>
    </row>
    <row r="15" spans="1:13" x14ac:dyDescent="0.3">
      <c r="A15" s="353" t="s">
        <v>19</v>
      </c>
      <c r="B15" s="380" t="s">
        <v>131</v>
      </c>
      <c r="C15" s="381"/>
      <c r="D15" s="382">
        <v>80000.000000001004</v>
      </c>
      <c r="E15" s="383">
        <v>80000.000000001004</v>
      </c>
      <c r="F15" s="384">
        <f>IF(( E15 * 1000 ) =0,0,( H15 * 100 ) / ( E15 * 1000 ) )</f>
        <v>4.7788749999999407</v>
      </c>
      <c r="G15" s="385">
        <f>IF(( E15 * 1000 ) =0,0,( I15 * 100 ) / ( E15 * 1000 ) )</f>
        <v>5.928874999999926</v>
      </c>
      <c r="H15" s="386">
        <v>3823100</v>
      </c>
      <c r="I15" s="386">
        <v>4743100</v>
      </c>
      <c r="J15" s="386">
        <v>670000</v>
      </c>
    </row>
    <row r="16" spans="1:13" x14ac:dyDescent="0.3">
      <c r="A16" s="353" t="s">
        <v>20</v>
      </c>
    </row>
    <row r="17" spans="1:10" x14ac:dyDescent="0.3">
      <c r="A17" s="353" t="s">
        <v>21</v>
      </c>
      <c r="B17" s="387" t="s">
        <v>10</v>
      </c>
      <c r="C17" s="355"/>
      <c r="D17" s="356"/>
      <c r="E17" s="357"/>
      <c r="F17" s="358"/>
      <c r="G17" s="359"/>
      <c r="H17" s="360"/>
      <c r="I17" s="360"/>
      <c r="J17" s="360"/>
    </row>
    <row r="18" spans="1:10" x14ac:dyDescent="0.3">
      <c r="A18" s="353" t="s">
        <v>22</v>
      </c>
      <c r="B18" s="388" t="s">
        <v>132</v>
      </c>
      <c r="C18" s="362"/>
      <c r="D18" s="363"/>
      <c r="E18" s="364"/>
      <c r="F18" s="365"/>
      <c r="G18" s="366"/>
      <c r="H18" s="360"/>
      <c r="I18" s="360"/>
      <c r="J18" s="360"/>
    </row>
    <row r="19" spans="1:10" x14ac:dyDescent="0.3">
      <c r="A19" s="353" t="s">
        <v>23</v>
      </c>
      <c r="B19" s="389" t="s">
        <v>133</v>
      </c>
      <c r="C19" s="368" t="s">
        <v>134</v>
      </c>
      <c r="D19" s="369">
        <v>32063</v>
      </c>
      <c r="E19" s="370">
        <v>32063</v>
      </c>
      <c r="F19" s="371">
        <f>IF(( E19 * 1000 ) =0,0,( H19 * 100 ) / ( E19 * 1000 ) )</f>
        <v>0.73502588653588252</v>
      </c>
      <c r="G19" s="372">
        <f>IF(( E19 * 1000 ) =0,0,( I19 * 100 ) / ( E19 * 1000 ) )</f>
        <v>0.73502588653588252</v>
      </c>
      <c r="H19" s="360">
        <v>235671.35</v>
      </c>
      <c r="I19" s="360">
        <v>235671.35</v>
      </c>
      <c r="J19" s="360">
        <v>0</v>
      </c>
    </row>
    <row r="20" spans="1:10" x14ac:dyDescent="0.3">
      <c r="A20" s="353" t="s">
        <v>24</v>
      </c>
      <c r="B20" s="389" t="s">
        <v>135</v>
      </c>
      <c r="C20" s="368" t="s">
        <v>134</v>
      </c>
      <c r="D20" s="369">
        <v>22173</v>
      </c>
      <c r="E20" s="370">
        <v>22173</v>
      </c>
      <c r="F20" s="371">
        <f>IF(( E20 * 1000 ) =0,0,( H20 * 100 ) / ( E20 * 1000 ) )</f>
        <v>0.7082383078518919</v>
      </c>
      <c r="G20" s="372">
        <f>IF(( E20 * 1000 ) =0,0,( I20 * 100 ) / ( E20 * 1000 ) )</f>
        <v>0.7082383078518919</v>
      </c>
      <c r="H20" s="360">
        <v>157037.68</v>
      </c>
      <c r="I20" s="360">
        <v>157037.68</v>
      </c>
      <c r="J20" s="360">
        <v>0</v>
      </c>
    </row>
    <row r="21" spans="1:10" x14ac:dyDescent="0.3">
      <c r="A21" s="353" t="s">
        <v>25</v>
      </c>
      <c r="B21" s="390" t="s">
        <v>136</v>
      </c>
      <c r="C21" s="374"/>
      <c r="D21" s="375">
        <v>54236</v>
      </c>
      <c r="E21" s="376">
        <v>54236</v>
      </c>
      <c r="F21" s="377">
        <f>IF(( E21 * 1000 ) =0,0,( H21 * 100 ) / ( E21 * 1000 ) )</f>
        <v>0.72407447083118226</v>
      </c>
      <c r="G21" s="378">
        <f>IF(( E21 * 1000 ) =0,0,( I21 * 100 ) / ( E21 * 1000 ) )</f>
        <v>0.72407447083118226</v>
      </c>
      <c r="H21" s="379">
        <v>392709.03</v>
      </c>
      <c r="I21" s="379">
        <v>392709.03</v>
      </c>
      <c r="J21" s="379">
        <v>0</v>
      </c>
    </row>
    <row r="22" spans="1:10" x14ac:dyDescent="0.3">
      <c r="A22" s="353" t="s">
        <v>26</v>
      </c>
    </row>
    <row r="23" spans="1:10" x14ac:dyDescent="0.3">
      <c r="A23" s="353" t="s">
        <v>27</v>
      </c>
      <c r="B23" s="388" t="s">
        <v>137</v>
      </c>
      <c r="C23" s="362"/>
      <c r="D23" s="363"/>
      <c r="E23" s="364"/>
      <c r="F23" s="365"/>
      <c r="G23" s="366"/>
      <c r="H23" s="360"/>
      <c r="I23" s="360"/>
      <c r="J23" s="360"/>
    </row>
    <row r="24" spans="1:10" x14ac:dyDescent="0.3">
      <c r="A24" s="353" t="s">
        <v>28</v>
      </c>
      <c r="B24" s="389" t="s">
        <v>138</v>
      </c>
      <c r="C24" s="368" t="s">
        <v>128</v>
      </c>
      <c r="D24" s="369">
        <v>15225</v>
      </c>
      <c r="E24" s="370">
        <v>15225</v>
      </c>
      <c r="F24" s="371">
        <f t="shared" ref="F24:F42" si="0">IF(( E24 * 1000 ) =0,0,( H24 * 100 ) / ( E24 * 1000 ) )</f>
        <v>2.9865261083743841</v>
      </c>
      <c r="G24" s="372">
        <f t="shared" ref="G24:G42" si="1">IF(( E24 * 1000 ) =0,0,( I24 * 100 ) / ( E24 * 1000 ) )</f>
        <v>3.6311697865353039</v>
      </c>
      <c r="H24" s="360">
        <v>454698.6</v>
      </c>
      <c r="I24" s="360">
        <v>552845.6</v>
      </c>
      <c r="J24" s="360">
        <v>92262.58</v>
      </c>
    </row>
    <row r="25" spans="1:10" x14ac:dyDescent="0.3">
      <c r="A25" s="353" t="s">
        <v>30</v>
      </c>
      <c r="B25" s="389" t="s">
        <v>139</v>
      </c>
      <c r="C25" s="368" t="s">
        <v>128</v>
      </c>
      <c r="D25" s="369">
        <v>2170</v>
      </c>
      <c r="E25" s="370">
        <v>2170</v>
      </c>
      <c r="F25" s="371">
        <f t="shared" si="0"/>
        <v>2.5580548387096775</v>
      </c>
      <c r="G25" s="372">
        <f t="shared" si="1"/>
        <v>3.5820276497695853</v>
      </c>
      <c r="H25" s="360">
        <v>55509.79</v>
      </c>
      <c r="I25" s="360">
        <v>77730</v>
      </c>
      <c r="J25" s="360">
        <v>13375.369999999999</v>
      </c>
    </row>
    <row r="26" spans="1:10" x14ac:dyDescent="0.3">
      <c r="A26" s="353" t="s">
        <v>32</v>
      </c>
      <c r="B26" s="389" t="s">
        <v>140</v>
      </c>
      <c r="C26" s="368" t="s">
        <v>128</v>
      </c>
      <c r="D26" s="369">
        <v>8371</v>
      </c>
      <c r="E26" s="370">
        <v>8371</v>
      </c>
      <c r="F26" s="371">
        <f t="shared" si="0"/>
        <v>2.5095510691673635</v>
      </c>
      <c r="G26" s="372">
        <f t="shared" si="1"/>
        <v>3.4998447019471985</v>
      </c>
      <c r="H26" s="360">
        <v>210074.52</v>
      </c>
      <c r="I26" s="360">
        <v>292972</v>
      </c>
      <c r="J26" s="360">
        <v>36562.720000000008</v>
      </c>
    </row>
    <row r="27" spans="1:10" x14ac:dyDescent="0.3">
      <c r="A27" s="353" t="s">
        <v>33</v>
      </c>
      <c r="B27" s="389" t="s">
        <v>141</v>
      </c>
      <c r="C27" s="368" t="s">
        <v>128</v>
      </c>
      <c r="D27" s="369">
        <v>23399</v>
      </c>
      <c r="E27" s="370">
        <v>23399</v>
      </c>
      <c r="F27" s="371">
        <f t="shared" si="0"/>
        <v>2.9397385358348647</v>
      </c>
      <c r="G27" s="372">
        <f t="shared" si="1"/>
        <v>3.8922347108850808</v>
      </c>
      <c r="H27" s="360">
        <v>687869.42</v>
      </c>
      <c r="I27" s="360">
        <v>910744</v>
      </c>
      <c r="J27" s="360">
        <v>167845.55999999997</v>
      </c>
    </row>
    <row r="28" spans="1:10" x14ac:dyDescent="0.3">
      <c r="A28" s="353" t="s">
        <v>35</v>
      </c>
      <c r="B28" s="389" t="s">
        <v>142</v>
      </c>
      <c r="C28" s="368" t="s">
        <v>128</v>
      </c>
      <c r="D28" s="369">
        <v>827</v>
      </c>
      <c r="E28" s="370">
        <v>827</v>
      </c>
      <c r="F28" s="371">
        <f t="shared" si="0"/>
        <v>3.1578029020556229</v>
      </c>
      <c r="G28" s="372">
        <f t="shared" si="1"/>
        <v>4.1228536880290205</v>
      </c>
      <c r="H28" s="360">
        <v>26115.03</v>
      </c>
      <c r="I28" s="360">
        <v>34096</v>
      </c>
      <c r="J28" s="360">
        <v>7980.9700000000012</v>
      </c>
    </row>
    <row r="29" spans="1:10" x14ac:dyDescent="0.3">
      <c r="A29" s="353" t="s">
        <v>36</v>
      </c>
      <c r="B29" s="389" t="s">
        <v>143</v>
      </c>
      <c r="C29" s="368" t="s">
        <v>128</v>
      </c>
      <c r="D29" s="369">
        <v>15171</v>
      </c>
      <c r="E29" s="370">
        <v>15171</v>
      </c>
      <c r="F29" s="371">
        <f t="shared" si="0"/>
        <v>3.6416803770351325</v>
      </c>
      <c r="G29" s="372">
        <f t="shared" si="1"/>
        <v>4.4958341572737464</v>
      </c>
      <c r="H29" s="360">
        <v>552479.32999999996</v>
      </c>
      <c r="I29" s="360">
        <v>682063</v>
      </c>
      <c r="J29" s="360">
        <v>100453.68000000004</v>
      </c>
    </row>
    <row r="30" spans="1:10" x14ac:dyDescent="0.3">
      <c r="A30" s="353" t="s">
        <v>37</v>
      </c>
      <c r="B30" s="389" t="s">
        <v>144</v>
      </c>
      <c r="C30" s="368" t="s">
        <v>128</v>
      </c>
      <c r="D30" s="369">
        <v>3480</v>
      </c>
      <c r="E30" s="370">
        <v>3480</v>
      </c>
      <c r="F30" s="371">
        <f t="shared" si="0"/>
        <v>2.4784261494252875</v>
      </c>
      <c r="G30" s="372">
        <f t="shared" si="1"/>
        <v>3.521551724137931</v>
      </c>
      <c r="H30" s="360">
        <v>86249.23</v>
      </c>
      <c r="I30" s="360">
        <v>122550</v>
      </c>
      <c r="J30" s="360">
        <v>11854.500000000004</v>
      </c>
    </row>
    <row r="31" spans="1:10" x14ac:dyDescent="0.3">
      <c r="A31" s="353" t="s">
        <v>38</v>
      </c>
      <c r="B31" s="389" t="s">
        <v>145</v>
      </c>
      <c r="C31" s="368" t="s">
        <v>128</v>
      </c>
      <c r="D31" s="369">
        <v>3982</v>
      </c>
      <c r="E31" s="370">
        <v>3982</v>
      </c>
      <c r="F31" s="371">
        <f t="shared" si="0"/>
        <v>2.7629746358613763</v>
      </c>
      <c r="G31" s="372">
        <f t="shared" si="1"/>
        <v>3.6786539427423404</v>
      </c>
      <c r="H31" s="360">
        <v>110021.65</v>
      </c>
      <c r="I31" s="360">
        <v>146484</v>
      </c>
      <c r="J31" s="360">
        <v>11554.630000000005</v>
      </c>
    </row>
    <row r="32" spans="1:10" x14ac:dyDescent="0.3">
      <c r="A32" s="353" t="s">
        <v>39</v>
      </c>
      <c r="B32" s="389" t="s">
        <v>146</v>
      </c>
      <c r="C32" s="368" t="s">
        <v>128</v>
      </c>
      <c r="D32" s="369">
        <v>1787</v>
      </c>
      <c r="E32" s="370">
        <v>1787</v>
      </c>
      <c r="F32" s="371">
        <f t="shared" si="0"/>
        <v>2.7312792389479577</v>
      </c>
      <c r="G32" s="372">
        <f t="shared" si="1"/>
        <v>3.8672635702294347</v>
      </c>
      <c r="H32" s="360">
        <v>48807.96</v>
      </c>
      <c r="I32" s="360">
        <v>69108</v>
      </c>
      <c r="J32" s="360">
        <v>20300.04</v>
      </c>
    </row>
    <row r="33" spans="1:13" x14ac:dyDescent="0.3">
      <c r="A33" s="353" t="s">
        <v>40</v>
      </c>
      <c r="B33" s="389" t="s">
        <v>147</v>
      </c>
      <c r="C33" s="368" t="s">
        <v>128</v>
      </c>
      <c r="D33" s="369">
        <v>3305</v>
      </c>
      <c r="E33" s="370">
        <v>3305</v>
      </c>
      <c r="F33" s="371">
        <f t="shared" si="0"/>
        <v>2.4359673222390317</v>
      </c>
      <c r="G33" s="372">
        <f t="shared" si="1"/>
        <v>3.5848714069591527</v>
      </c>
      <c r="H33" s="360">
        <v>80508.72</v>
      </c>
      <c r="I33" s="360">
        <v>118480</v>
      </c>
      <c r="J33" s="360">
        <v>12940.52</v>
      </c>
    </row>
    <row r="34" spans="1:13" x14ac:dyDescent="0.3">
      <c r="A34" s="353" t="s">
        <v>41</v>
      </c>
      <c r="B34" s="389" t="s">
        <v>148</v>
      </c>
      <c r="C34" s="368" t="s">
        <v>128</v>
      </c>
      <c r="D34" s="369">
        <v>9172</v>
      </c>
      <c r="E34" s="370">
        <v>9172</v>
      </c>
      <c r="F34" s="371">
        <f t="shared" si="0"/>
        <v>3.1251186218927169</v>
      </c>
      <c r="G34" s="372">
        <f t="shared" si="1"/>
        <v>4.2941125163541214</v>
      </c>
      <c r="H34" s="360">
        <v>286635.88</v>
      </c>
      <c r="I34" s="360">
        <v>393856</v>
      </c>
      <c r="J34" s="360">
        <v>85002.03</v>
      </c>
    </row>
    <row r="35" spans="1:13" x14ac:dyDescent="0.3">
      <c r="A35" s="353" t="s">
        <v>42</v>
      </c>
      <c r="B35" s="389" t="s">
        <v>149</v>
      </c>
      <c r="C35" s="368" t="s">
        <v>128</v>
      </c>
      <c r="D35" s="369">
        <v>3270</v>
      </c>
      <c r="E35" s="370">
        <v>3270</v>
      </c>
      <c r="F35" s="371">
        <f t="shared" si="0"/>
        <v>2.4280091743119265</v>
      </c>
      <c r="G35" s="372">
        <f t="shared" si="1"/>
        <v>3.6677370030581038</v>
      </c>
      <c r="H35" s="360">
        <v>79395.899999999994</v>
      </c>
      <c r="I35" s="360">
        <v>119935</v>
      </c>
      <c r="J35" s="360">
        <v>12470.190000000006</v>
      </c>
    </row>
    <row r="36" spans="1:13" x14ac:dyDescent="0.3">
      <c r="A36" s="353" t="s">
        <v>43</v>
      </c>
      <c r="B36" s="389" t="s">
        <v>150</v>
      </c>
      <c r="C36" s="368" t="s">
        <v>128</v>
      </c>
      <c r="D36" s="369">
        <v>5420</v>
      </c>
      <c r="E36" s="370">
        <v>5420</v>
      </c>
      <c r="F36" s="371">
        <f t="shared" si="0"/>
        <v>2.5988490774907751</v>
      </c>
      <c r="G36" s="372">
        <f t="shared" si="1"/>
        <v>3.6118081180811807</v>
      </c>
      <c r="H36" s="360">
        <v>140857.62</v>
      </c>
      <c r="I36" s="360">
        <v>195760</v>
      </c>
      <c r="J36" s="360">
        <v>44563.350000000006</v>
      </c>
    </row>
    <row r="37" spans="1:13" x14ac:dyDescent="0.3">
      <c r="A37" s="353" t="s">
        <v>44</v>
      </c>
      <c r="B37" s="389" t="s">
        <v>151</v>
      </c>
      <c r="C37" s="368" t="s">
        <v>128</v>
      </c>
      <c r="D37" s="369">
        <v>5323</v>
      </c>
      <c r="E37" s="370">
        <v>5323</v>
      </c>
      <c r="F37" s="371">
        <f t="shared" si="0"/>
        <v>2.5720882021416496</v>
      </c>
      <c r="G37" s="372">
        <f t="shared" si="1"/>
        <v>3.9641931241780952</v>
      </c>
      <c r="H37" s="360">
        <v>136912.255</v>
      </c>
      <c r="I37" s="360">
        <v>211014</v>
      </c>
      <c r="J37" s="360">
        <v>52523.364999999991</v>
      </c>
    </row>
    <row r="38" spans="1:13" x14ac:dyDescent="0.3">
      <c r="A38" s="353" t="s">
        <v>45</v>
      </c>
      <c r="B38" s="389" t="s">
        <v>152</v>
      </c>
      <c r="C38" s="368" t="s">
        <v>128</v>
      </c>
      <c r="D38" s="369">
        <v>14893</v>
      </c>
      <c r="E38" s="370">
        <v>14893</v>
      </c>
      <c r="F38" s="371">
        <f t="shared" si="0"/>
        <v>2.9390132948365002</v>
      </c>
      <c r="G38" s="372">
        <f t="shared" si="1"/>
        <v>4.0227287987645202</v>
      </c>
      <c r="H38" s="360">
        <v>437707.25</v>
      </c>
      <c r="I38" s="360">
        <v>599105</v>
      </c>
      <c r="J38" s="360">
        <v>138974.91</v>
      </c>
    </row>
    <row r="39" spans="1:13" x14ac:dyDescent="0.3">
      <c r="A39" s="353" t="s">
        <v>46</v>
      </c>
      <c r="B39" s="389" t="s">
        <v>153</v>
      </c>
      <c r="C39" s="368" t="s">
        <v>128</v>
      </c>
      <c r="D39" s="369">
        <v>4859</v>
      </c>
      <c r="E39" s="370">
        <v>4859</v>
      </c>
      <c r="F39" s="371">
        <f t="shared" si="0"/>
        <v>2.9049195307676476</v>
      </c>
      <c r="G39" s="372">
        <f t="shared" si="1"/>
        <v>3.7643753858818685</v>
      </c>
      <c r="H39" s="360">
        <v>141150.04</v>
      </c>
      <c r="I39" s="360">
        <v>182911</v>
      </c>
      <c r="J39" s="360">
        <v>38017.359999999993</v>
      </c>
    </row>
    <row r="40" spans="1:13" x14ac:dyDescent="0.3">
      <c r="A40" s="353" t="s">
        <v>47</v>
      </c>
      <c r="B40" s="389" t="s">
        <v>154</v>
      </c>
      <c r="C40" s="368" t="s">
        <v>128</v>
      </c>
      <c r="D40" s="369">
        <v>6625</v>
      </c>
      <c r="E40" s="370">
        <v>6625</v>
      </c>
      <c r="F40" s="371">
        <f t="shared" si="0"/>
        <v>3.0842430188679244</v>
      </c>
      <c r="G40" s="372">
        <f t="shared" si="1"/>
        <v>4.4335849056603776</v>
      </c>
      <c r="H40" s="360">
        <v>204331.1</v>
      </c>
      <c r="I40" s="360">
        <v>293725</v>
      </c>
      <c r="J40" s="360">
        <v>61372.039999999994</v>
      </c>
    </row>
    <row r="41" spans="1:13" x14ac:dyDescent="0.3">
      <c r="A41" s="353" t="s">
        <v>48</v>
      </c>
      <c r="B41" s="389" t="s">
        <v>155</v>
      </c>
      <c r="C41" s="368" t="s">
        <v>128</v>
      </c>
      <c r="D41" s="369">
        <v>4077</v>
      </c>
      <c r="E41" s="370">
        <v>4077</v>
      </c>
      <c r="F41" s="371">
        <f t="shared" si="0"/>
        <v>2.4954378219278883</v>
      </c>
      <c r="G41" s="372">
        <f t="shared" si="1"/>
        <v>4.1767328918322297</v>
      </c>
      <c r="H41" s="360">
        <v>101739</v>
      </c>
      <c r="I41" s="360">
        <v>170285.4</v>
      </c>
      <c r="J41" s="360">
        <v>68546.399999999994</v>
      </c>
    </row>
    <row r="42" spans="1:13" x14ac:dyDescent="0.3">
      <c r="A42" s="353" t="s">
        <v>49</v>
      </c>
      <c r="B42" s="390" t="s">
        <v>156</v>
      </c>
      <c r="C42" s="374"/>
      <c r="D42" s="375">
        <v>131356</v>
      </c>
      <c r="E42" s="376">
        <v>131356</v>
      </c>
      <c r="F42" s="377">
        <f t="shared" si="0"/>
        <v>2.9241628056579065</v>
      </c>
      <c r="G42" s="378">
        <f t="shared" si="1"/>
        <v>3.9386583026279727</v>
      </c>
      <c r="H42" s="379">
        <v>3841063.2949999999</v>
      </c>
      <c r="I42" s="379">
        <v>5173664</v>
      </c>
      <c r="J42" s="379">
        <v>976600.21500000008</v>
      </c>
    </row>
    <row r="43" spans="1:13" x14ac:dyDescent="0.3">
      <c r="A43" s="353" t="s">
        <v>50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53" t="s">
        <v>12</v>
      </c>
      <c r="B45" s="388" t="s">
        <v>157</v>
      </c>
      <c r="C45" s="362"/>
      <c r="D45" s="363"/>
      <c r="E45" s="364"/>
      <c r="F45" s="365"/>
      <c r="G45" s="366"/>
      <c r="H45" s="360"/>
      <c r="I45" s="360"/>
      <c r="J45" s="360"/>
    </row>
    <row r="46" spans="1:13" x14ac:dyDescent="0.3">
      <c r="A46" s="353" t="s">
        <v>13</v>
      </c>
      <c r="B46" s="389" t="s">
        <v>158</v>
      </c>
      <c r="C46" s="368" t="s">
        <v>157</v>
      </c>
      <c r="D46" s="369">
        <v>952</v>
      </c>
      <c r="E46" s="370">
        <v>952</v>
      </c>
      <c r="F46" s="371">
        <f>IF(( E46 * 1000 ) =0,0,( H46 * 100 ) / ( E46 * 1000 ) )</f>
        <v>2.3725651260504201</v>
      </c>
      <c r="G46" s="372">
        <f>IF(( E46 * 1000 ) =0,0,( I46 * 100 ) / ( E46 * 1000 ) )</f>
        <v>2.936469537815126</v>
      </c>
      <c r="H46" s="360">
        <v>22586.82</v>
      </c>
      <c r="I46" s="360">
        <v>27955.19</v>
      </c>
      <c r="J46" s="360">
        <v>5368.369999999999</v>
      </c>
    </row>
    <row r="47" spans="1:13" x14ac:dyDescent="0.3">
      <c r="A47" s="353" t="s">
        <v>15</v>
      </c>
      <c r="B47" s="389" t="s">
        <v>159</v>
      </c>
      <c r="C47" s="368" t="s">
        <v>157</v>
      </c>
      <c r="D47" s="369">
        <v>19</v>
      </c>
      <c r="E47" s="370">
        <v>19</v>
      </c>
      <c r="F47" s="371">
        <f>IF(( E47 * 1000 ) =0,0,( H47 * 100 ) / ( E47 * 1000 ) )</f>
        <v>2.6936842105263157</v>
      </c>
      <c r="G47" s="372">
        <f>IF(( E47 * 1000 ) =0,0,( I47 * 100 ) / ( E47 * 1000 ) )</f>
        <v>3.4415789473684208</v>
      </c>
      <c r="H47" s="360">
        <v>511.8</v>
      </c>
      <c r="I47" s="360">
        <v>653.9</v>
      </c>
      <c r="J47" s="360">
        <v>142.09999999999997</v>
      </c>
    </row>
    <row r="48" spans="1:13" x14ac:dyDescent="0.3">
      <c r="A48" s="353" t="s">
        <v>16</v>
      </c>
      <c r="B48" s="389" t="s">
        <v>160</v>
      </c>
      <c r="C48" s="368" t="s">
        <v>157</v>
      </c>
      <c r="D48" s="369">
        <v>213</v>
      </c>
      <c r="E48" s="370">
        <v>213</v>
      </c>
      <c r="F48" s="371">
        <f>IF(( E48 * 1000 ) =0,0,( H48 * 100 ) / ( E48 * 1000 ) )</f>
        <v>2.5366807511737091</v>
      </c>
      <c r="G48" s="372">
        <f>IF(( E48 * 1000 ) =0,0,( I48 * 100 ) / ( E48 * 1000 ) )</f>
        <v>3.0294319248826289</v>
      </c>
      <c r="H48" s="360">
        <v>5403.13</v>
      </c>
      <c r="I48" s="360">
        <v>6452.69</v>
      </c>
      <c r="J48" s="360">
        <v>1049.5599999999995</v>
      </c>
    </row>
    <row r="49" spans="1:10" x14ac:dyDescent="0.3">
      <c r="A49" s="353" t="s">
        <v>17</v>
      </c>
      <c r="B49" s="389" t="s">
        <v>161</v>
      </c>
      <c r="C49" s="368" t="s">
        <v>157</v>
      </c>
      <c r="D49" s="369">
        <v>84</v>
      </c>
      <c r="E49" s="370">
        <v>84</v>
      </c>
      <c r="F49" s="371">
        <f>IF(( E49 * 1000 ) =0,0,( H49 * 100 ) / ( E49 * 1000 ) )</f>
        <v>2.4966666666666661</v>
      </c>
      <c r="G49" s="372">
        <f>IF(( E49 * 1000 ) =0,0,( I49 * 100 ) / ( E49 * 1000 ) )</f>
        <v>2.9378571428571432</v>
      </c>
      <c r="H49" s="360">
        <v>2097.1999999999998</v>
      </c>
      <c r="I49" s="360">
        <v>2467.8000000000002</v>
      </c>
      <c r="J49" s="360">
        <v>370.60000000000036</v>
      </c>
    </row>
    <row r="50" spans="1:10" x14ac:dyDescent="0.3">
      <c r="A50" s="353" t="s">
        <v>18</v>
      </c>
      <c r="B50" s="390" t="s">
        <v>162</v>
      </c>
      <c r="C50" s="374"/>
      <c r="D50" s="375">
        <v>1268</v>
      </c>
      <c r="E50" s="376">
        <v>1268</v>
      </c>
      <c r="F50" s="377">
        <f>IF(( E50 * 1000 ) =0,0,( H50 * 100 ) / ( E50 * 1000 ) )</f>
        <v>2.413166403785489</v>
      </c>
      <c r="G50" s="378">
        <f>IF(( E50 * 1000 ) =0,0,( I50 * 100 ) / ( E50 * 1000 ) )</f>
        <v>2.9597460567823344</v>
      </c>
      <c r="H50" s="379">
        <v>30598.95</v>
      </c>
      <c r="I50" s="379">
        <v>37529.58</v>
      </c>
      <c r="J50" s="379">
        <v>6930.6299999999992</v>
      </c>
    </row>
    <row r="51" spans="1:10" x14ac:dyDescent="0.3">
      <c r="A51" s="353" t="s">
        <v>19</v>
      </c>
    </row>
    <row r="52" spans="1:10" x14ac:dyDescent="0.3">
      <c r="A52" s="353" t="s">
        <v>20</v>
      </c>
      <c r="B52" s="391" t="s">
        <v>163</v>
      </c>
      <c r="C52" s="381"/>
      <c r="D52" s="382">
        <v>186860</v>
      </c>
      <c r="E52" s="383">
        <v>186860</v>
      </c>
      <c r="F52" s="384">
        <f>IF(( E52 * 1000 ) =0,0,( H52 * 100 ) / ( E52 * 1000 ) )</f>
        <v>2.2821209862999039</v>
      </c>
      <c r="G52" s="385">
        <f>IF(( E52 * 1000 ) =0,0,( I52 * 100 ) / ( E52 * 1000 ) )</f>
        <v>2.9989845927432301</v>
      </c>
      <c r="H52" s="386">
        <v>4264371.2750000004</v>
      </c>
      <c r="I52" s="386">
        <v>5603902.6100000003</v>
      </c>
      <c r="J52" s="386">
        <v>983530.84500000009</v>
      </c>
    </row>
    <row r="53" spans="1:10" x14ac:dyDescent="0.3">
      <c r="A53" s="353" t="s">
        <v>21</v>
      </c>
    </row>
    <row r="54" spans="1:10" x14ac:dyDescent="0.3">
      <c r="A54" s="353" t="s">
        <v>22</v>
      </c>
    </row>
    <row r="55" spans="1:10" x14ac:dyDescent="0.3">
      <c r="A55" s="353" t="s">
        <v>23</v>
      </c>
    </row>
    <row r="56" spans="1:10" x14ac:dyDescent="0.3">
      <c r="A56" s="353" t="s">
        <v>24</v>
      </c>
    </row>
    <row r="57" spans="1:10" x14ac:dyDescent="0.3">
      <c r="A57" s="353" t="s">
        <v>25</v>
      </c>
    </row>
    <row r="58" spans="1:10" x14ac:dyDescent="0.3">
      <c r="A58" s="353" t="s">
        <v>26</v>
      </c>
    </row>
    <row r="59" spans="1:10" x14ac:dyDescent="0.3">
      <c r="A59" s="353" t="s">
        <v>27</v>
      </c>
    </row>
    <row r="60" spans="1:10" x14ac:dyDescent="0.3">
      <c r="A60" s="353" t="s">
        <v>28</v>
      </c>
    </row>
    <row r="61" spans="1:10" x14ac:dyDescent="0.3">
      <c r="A61" s="353" t="s">
        <v>30</v>
      </c>
    </row>
    <row r="62" spans="1:10" x14ac:dyDescent="0.3">
      <c r="A62" s="353" t="s">
        <v>32</v>
      </c>
    </row>
    <row r="63" spans="1:10" x14ac:dyDescent="0.3">
      <c r="A63" s="353" t="s">
        <v>33</v>
      </c>
    </row>
    <row r="64" spans="1:10" x14ac:dyDescent="0.3">
      <c r="A64" s="353" t="s">
        <v>35</v>
      </c>
    </row>
    <row r="65" spans="1:13" x14ac:dyDescent="0.3">
      <c r="A65" s="353" t="s">
        <v>36</v>
      </c>
    </row>
    <row r="66" spans="1:13" x14ac:dyDescent="0.3">
      <c r="A66" s="353" t="s">
        <v>37</v>
      </c>
    </row>
    <row r="67" spans="1:13" x14ac:dyDescent="0.3">
      <c r="A67" s="353" t="s">
        <v>38</v>
      </c>
    </row>
    <row r="68" spans="1:13" x14ac:dyDescent="0.3">
      <c r="A68" s="353" t="s">
        <v>39</v>
      </c>
    </row>
    <row r="69" spans="1:13" x14ac:dyDescent="0.3">
      <c r="A69" s="353" t="s">
        <v>40</v>
      </c>
    </row>
    <row r="70" spans="1:13" x14ac:dyDescent="0.3">
      <c r="A70" s="353" t="s">
        <v>41</v>
      </c>
    </row>
    <row r="71" spans="1:13" x14ac:dyDescent="0.3">
      <c r="A71" s="353" t="s">
        <v>42</v>
      </c>
    </row>
    <row r="72" spans="1:13" x14ac:dyDescent="0.3">
      <c r="A72" s="353" t="s">
        <v>43</v>
      </c>
    </row>
    <row r="73" spans="1:13" x14ac:dyDescent="0.3">
      <c r="A73" s="353" t="s">
        <v>44</v>
      </c>
    </row>
    <row r="74" spans="1:13" x14ac:dyDescent="0.3">
      <c r="A74" s="353" t="s">
        <v>45</v>
      </c>
    </row>
    <row r="75" spans="1:13" x14ac:dyDescent="0.3">
      <c r="A75" s="353" t="s">
        <v>46</v>
      </c>
    </row>
    <row r="76" spans="1:13" x14ac:dyDescent="0.3">
      <c r="A76" s="353" t="s">
        <v>47</v>
      </c>
    </row>
    <row r="77" spans="1:13" x14ac:dyDescent="0.3">
      <c r="A77" s="353" t="s">
        <v>48</v>
      </c>
    </row>
    <row r="78" spans="1:13" x14ac:dyDescent="0.3">
      <c r="A78" s="353" t="s">
        <v>49</v>
      </c>
    </row>
    <row r="79" spans="1:13" x14ac:dyDescent="0.3">
      <c r="A79" s="353" t="s">
        <v>50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94" customFormat="1" x14ac:dyDescent="0.3">
      <c r="B1" s="394" t="s">
        <v>194</v>
      </c>
    </row>
    <row r="2" spans="1:12" s="394" customFormat="1" x14ac:dyDescent="0.3">
      <c r="B2" s="394" t="s">
        <v>192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1" t="s">
        <v>116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2" t="s">
        <v>0</v>
      </c>
      <c r="C6" s="282" t="s">
        <v>1</v>
      </c>
      <c r="D6" s="282" t="s">
        <v>2</v>
      </c>
      <c r="E6" s="282" t="s">
        <v>3</v>
      </c>
      <c r="F6" s="282" t="s">
        <v>4</v>
      </c>
      <c r="G6" s="282" t="s">
        <v>5</v>
      </c>
      <c r="H6" s="282" t="s">
        <v>6</v>
      </c>
      <c r="I6" s="282" t="s">
        <v>7</v>
      </c>
      <c r="J6" s="282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3" t="s">
        <v>9</v>
      </c>
      <c r="B8" s="283" t="s">
        <v>117</v>
      </c>
      <c r="C8" s="283" t="s">
        <v>118</v>
      </c>
      <c r="D8" s="283" t="s">
        <v>119</v>
      </c>
      <c r="E8" s="283" t="s">
        <v>120</v>
      </c>
      <c r="F8" s="283" t="s">
        <v>121</v>
      </c>
      <c r="G8" s="283" t="s">
        <v>122</v>
      </c>
      <c r="H8" s="283" t="s">
        <v>123</v>
      </c>
      <c r="I8" s="283" t="s">
        <v>124</v>
      </c>
      <c r="J8" s="283" t="s">
        <v>125</v>
      </c>
    </row>
    <row r="9" spans="1:12" x14ac:dyDescent="0.3">
      <c r="A9" s="284" t="s">
        <v>12</v>
      </c>
      <c r="B9" s="285" t="s">
        <v>164</v>
      </c>
      <c r="C9" s="286"/>
      <c r="D9" s="287"/>
      <c r="E9" s="288"/>
      <c r="F9" s="289"/>
      <c r="G9" s="290"/>
      <c r="H9" s="291"/>
      <c r="I9" s="292"/>
      <c r="J9" s="293"/>
    </row>
    <row r="10" spans="1:12" x14ac:dyDescent="0.3">
      <c r="A10" s="284" t="s">
        <v>13</v>
      </c>
      <c r="B10" s="294" t="s">
        <v>165</v>
      </c>
      <c r="C10" s="295">
        <v>0</v>
      </c>
      <c r="D10" s="296">
        <v>0</v>
      </c>
      <c r="E10" s="297">
        <v>0</v>
      </c>
      <c r="F10" s="298">
        <v>0</v>
      </c>
      <c r="G10" s="299">
        <v>0</v>
      </c>
      <c r="H10" s="300">
        <v>0</v>
      </c>
      <c r="I10" s="301">
        <v>0</v>
      </c>
      <c r="J10" s="302">
        <v>983530.84500000009</v>
      </c>
    </row>
    <row r="11" spans="1:12" x14ac:dyDescent="0.3">
      <c r="A11" s="284" t="s">
        <v>15</v>
      </c>
      <c r="B11" s="294" t="s">
        <v>166</v>
      </c>
      <c r="C11" s="286" t="s">
        <v>52</v>
      </c>
      <c r="D11" s="303">
        <v>0</v>
      </c>
      <c r="E11" s="304">
        <v>0</v>
      </c>
      <c r="F11" s="305">
        <v>0</v>
      </c>
      <c r="G11" s="306">
        <v>0</v>
      </c>
      <c r="H11" s="307">
        <v>0</v>
      </c>
      <c r="I11" s="308">
        <v>0</v>
      </c>
      <c r="J11" s="309">
        <v>-115078.8</v>
      </c>
    </row>
    <row r="12" spans="1:12" x14ac:dyDescent="0.3">
      <c r="A12" s="284" t="s">
        <v>16</v>
      </c>
      <c r="B12" s="294" t="s">
        <v>167</v>
      </c>
      <c r="C12" s="310">
        <v>0</v>
      </c>
      <c r="D12" s="311">
        <v>0</v>
      </c>
      <c r="E12" s="312">
        <v>0</v>
      </c>
      <c r="F12" s="313">
        <v>0</v>
      </c>
      <c r="G12" s="314">
        <v>0</v>
      </c>
      <c r="H12" s="315">
        <v>0</v>
      </c>
      <c r="I12" s="316">
        <v>0</v>
      </c>
      <c r="J12" s="317">
        <v>868452.04500000004</v>
      </c>
    </row>
    <row r="13" spans="1:12" x14ac:dyDescent="0.3">
      <c r="A13" s="284" t="s">
        <v>17</v>
      </c>
      <c r="B13" s="294" t="s">
        <v>168</v>
      </c>
      <c r="C13" s="286" t="s">
        <v>52</v>
      </c>
      <c r="D13" s="303">
        <v>0</v>
      </c>
      <c r="E13" s="304">
        <v>0</v>
      </c>
      <c r="F13" s="305">
        <v>0</v>
      </c>
      <c r="G13" s="306">
        <v>0</v>
      </c>
      <c r="H13" s="307">
        <v>0</v>
      </c>
      <c r="I13" s="308">
        <v>0</v>
      </c>
      <c r="J13" s="309">
        <v>-112.57</v>
      </c>
    </row>
    <row r="14" spans="1:12" x14ac:dyDescent="0.3">
      <c r="A14" s="284" t="s">
        <v>18</v>
      </c>
      <c r="B14" s="294" t="s">
        <v>169</v>
      </c>
      <c r="C14" s="286" t="s">
        <v>52</v>
      </c>
      <c r="D14" s="303">
        <v>0</v>
      </c>
      <c r="E14" s="304">
        <v>0</v>
      </c>
      <c r="F14" s="305">
        <v>0</v>
      </c>
      <c r="G14" s="306">
        <v>0</v>
      </c>
      <c r="H14" s="307">
        <v>0</v>
      </c>
      <c r="I14" s="308">
        <v>0</v>
      </c>
      <c r="J14" s="309">
        <v>-175249.09</v>
      </c>
    </row>
    <row r="15" spans="1:12" x14ac:dyDescent="0.3">
      <c r="A15" s="284" t="s">
        <v>19</v>
      </c>
      <c r="B15" s="294" t="s">
        <v>170</v>
      </c>
      <c r="C15" s="318">
        <v>0</v>
      </c>
      <c r="D15" s="319">
        <v>0</v>
      </c>
      <c r="E15" s="320">
        <v>0</v>
      </c>
      <c r="F15" s="321">
        <v>0</v>
      </c>
      <c r="G15" s="322">
        <v>0</v>
      </c>
      <c r="H15" s="323">
        <v>0</v>
      </c>
      <c r="I15" s="324">
        <v>0</v>
      </c>
      <c r="J15" s="325">
        <v>693090.38500000013</v>
      </c>
    </row>
    <row r="16" spans="1:12" x14ac:dyDescent="0.3">
      <c r="A16" s="284" t="s">
        <v>20</v>
      </c>
    </row>
    <row r="17" spans="1:10" x14ac:dyDescent="0.3">
      <c r="A17" s="284" t="s">
        <v>21</v>
      </c>
      <c r="B17" s="285" t="s">
        <v>171</v>
      </c>
      <c r="C17" s="286"/>
      <c r="D17" s="287"/>
      <c r="E17" s="288"/>
      <c r="F17" s="289"/>
      <c r="G17" s="290"/>
      <c r="H17" s="291"/>
      <c r="I17" s="292"/>
      <c r="J17" s="293"/>
    </row>
    <row r="18" spans="1:10" x14ac:dyDescent="0.3">
      <c r="A18" s="284" t="s">
        <v>22</v>
      </c>
      <c r="B18" s="294" t="s">
        <v>172</v>
      </c>
      <c r="C18" s="286" t="s">
        <v>52</v>
      </c>
      <c r="D18" s="303">
        <v>0</v>
      </c>
      <c r="E18" s="304">
        <v>0</v>
      </c>
      <c r="F18" s="305">
        <v>0</v>
      </c>
      <c r="G18" s="306">
        <v>0</v>
      </c>
      <c r="H18" s="307">
        <v>0</v>
      </c>
      <c r="I18" s="308">
        <v>0</v>
      </c>
      <c r="J18" s="309">
        <v>670000</v>
      </c>
    </row>
    <row r="19" spans="1:10" x14ac:dyDescent="0.3">
      <c r="A19" s="284" t="s">
        <v>23</v>
      </c>
      <c r="B19" s="294" t="s">
        <v>166</v>
      </c>
      <c r="C19" s="286" t="s">
        <v>52</v>
      </c>
      <c r="D19" s="303">
        <v>0</v>
      </c>
      <c r="E19" s="304">
        <v>0</v>
      </c>
      <c r="F19" s="305">
        <v>0</v>
      </c>
      <c r="G19" s="306">
        <v>0</v>
      </c>
      <c r="H19" s="307">
        <v>0</v>
      </c>
      <c r="I19" s="308">
        <v>0</v>
      </c>
      <c r="J19" s="309">
        <v>9.9999999999999995E-8</v>
      </c>
    </row>
    <row r="20" spans="1:10" x14ac:dyDescent="0.3">
      <c r="A20" s="284" t="s">
        <v>24</v>
      </c>
      <c r="B20" s="294" t="s">
        <v>169</v>
      </c>
      <c r="C20" s="286" t="s">
        <v>52</v>
      </c>
      <c r="D20" s="303">
        <v>0</v>
      </c>
      <c r="E20" s="304">
        <v>0</v>
      </c>
      <c r="F20" s="305">
        <v>0</v>
      </c>
      <c r="G20" s="306">
        <v>0</v>
      </c>
      <c r="H20" s="307">
        <v>0</v>
      </c>
      <c r="I20" s="308">
        <v>0</v>
      </c>
      <c r="J20" s="309">
        <v>-120800</v>
      </c>
    </row>
    <row r="21" spans="1:10" x14ac:dyDescent="0.3">
      <c r="A21" s="284" t="s">
        <v>25</v>
      </c>
      <c r="B21" s="294" t="s">
        <v>73</v>
      </c>
      <c r="C21" s="326">
        <v>0</v>
      </c>
      <c r="D21" s="327">
        <v>0</v>
      </c>
      <c r="E21" s="328">
        <v>0</v>
      </c>
      <c r="F21" s="329">
        <v>0</v>
      </c>
      <c r="G21" s="330">
        <v>0</v>
      </c>
      <c r="H21" s="331">
        <v>0</v>
      </c>
      <c r="I21" s="332">
        <v>0</v>
      </c>
      <c r="J21" s="333">
        <v>549200.0000001</v>
      </c>
    </row>
    <row r="22" spans="1:10" x14ac:dyDescent="0.3">
      <c r="A22" s="284" t="s">
        <v>26</v>
      </c>
    </row>
    <row r="23" spans="1:10" x14ac:dyDescent="0.3">
      <c r="A23" s="284" t="s">
        <v>27</v>
      </c>
      <c r="B23" s="285" t="s">
        <v>59</v>
      </c>
      <c r="C23" s="286"/>
      <c r="D23" s="287"/>
      <c r="E23" s="288"/>
      <c r="F23" s="289"/>
      <c r="G23" s="290"/>
      <c r="H23" s="291"/>
      <c r="I23" s="292"/>
      <c r="J23" s="293"/>
    </row>
    <row r="24" spans="1:10" x14ac:dyDescent="0.3">
      <c r="A24" s="284" t="s">
        <v>28</v>
      </c>
      <c r="B24" s="294" t="s">
        <v>10</v>
      </c>
      <c r="C24" s="286" t="s">
        <v>52</v>
      </c>
      <c r="D24" s="303">
        <v>186860</v>
      </c>
      <c r="E24" s="304">
        <v>186860</v>
      </c>
      <c r="F24" s="305">
        <v>2.2821209862999039</v>
      </c>
      <c r="G24" s="306">
        <v>2.9989845927432306</v>
      </c>
      <c r="H24" s="307">
        <v>4264371.2750000004</v>
      </c>
      <c r="I24" s="308">
        <v>5603902.6100000003</v>
      </c>
      <c r="J24" s="309">
        <v>693090.38500000013</v>
      </c>
    </row>
    <row r="25" spans="1:10" x14ac:dyDescent="0.3">
      <c r="A25" s="284" t="s">
        <v>30</v>
      </c>
      <c r="B25" s="294" t="s">
        <v>61</v>
      </c>
      <c r="C25" s="286" t="s">
        <v>52</v>
      </c>
      <c r="D25" s="303">
        <v>80000.000000001004</v>
      </c>
      <c r="E25" s="304">
        <v>80000.000000001004</v>
      </c>
      <c r="F25" s="305">
        <v>4.7788749999999407</v>
      </c>
      <c r="G25" s="306">
        <v>5.928874999999926</v>
      </c>
      <c r="H25" s="307">
        <v>3823100</v>
      </c>
      <c r="I25" s="308">
        <v>4743100</v>
      </c>
      <c r="J25" s="309">
        <v>549200</v>
      </c>
    </row>
    <row r="26" spans="1:10" x14ac:dyDescent="0.3">
      <c r="A26" s="284" t="s">
        <v>32</v>
      </c>
      <c r="B26" s="294" t="s">
        <v>173</v>
      </c>
      <c r="C26" s="334">
        <v>0</v>
      </c>
      <c r="D26" s="335">
        <v>106859.999999999</v>
      </c>
      <c r="E26" s="336">
        <v>106859.999999999</v>
      </c>
      <c r="F26" s="337">
        <v>-2.4967540137000368</v>
      </c>
      <c r="G26" s="338">
        <v>-2.9298904072566954</v>
      </c>
      <c r="H26" s="339">
        <v>441271.27500000037</v>
      </c>
      <c r="I26" s="340">
        <v>860802.61000000034</v>
      </c>
      <c r="J26" s="341">
        <v>143890.38500000013</v>
      </c>
    </row>
    <row r="27" spans="1:10" x14ac:dyDescent="0.3">
      <c r="A27" s="284" t="s">
        <v>33</v>
      </c>
      <c r="B27" s="294" t="s">
        <v>174</v>
      </c>
      <c r="C27" s="342">
        <v>0</v>
      </c>
      <c r="D27" s="343">
        <v>1.3357499999999707</v>
      </c>
      <c r="E27" s="344">
        <v>1.3357499999999707</v>
      </c>
      <c r="F27" s="345">
        <v>-0.52245643874344228</v>
      </c>
      <c r="G27" s="346">
        <v>-0.49417307790377296</v>
      </c>
      <c r="H27" s="347">
        <v>0.11542237320499081</v>
      </c>
      <c r="I27" s="348">
        <v>0.18148523328624747</v>
      </c>
      <c r="J27" s="349">
        <v>0.26199997268754577</v>
      </c>
    </row>
    <row r="28" spans="1:10" x14ac:dyDescent="0.3">
      <c r="A28" s="284" t="s">
        <v>35</v>
      </c>
    </row>
    <row r="29" spans="1:10" x14ac:dyDescent="0.3">
      <c r="A29" s="284" t="s">
        <v>36</v>
      </c>
      <c r="B29" s="285" t="s">
        <v>175</v>
      </c>
      <c r="C29" s="286"/>
      <c r="D29" s="287"/>
      <c r="E29" s="288"/>
      <c r="F29" s="289"/>
      <c r="G29" s="290"/>
      <c r="H29" s="291"/>
      <c r="I29" s="292"/>
      <c r="J29" s="293"/>
    </row>
    <row r="30" spans="1:10" x14ac:dyDescent="0.3">
      <c r="A30" s="284" t="s">
        <v>37</v>
      </c>
      <c r="B30" s="294" t="s">
        <v>10</v>
      </c>
      <c r="C30" s="286" t="s">
        <v>52</v>
      </c>
      <c r="D30" s="303">
        <v>2373414</v>
      </c>
      <c r="E30" s="304">
        <v>2373414</v>
      </c>
      <c r="F30" s="305">
        <v>2.6468901560990696</v>
      </c>
      <c r="G30" s="306">
        <v>4.5090276799580691</v>
      </c>
      <c r="H30" s="307">
        <v>62821661.529477172</v>
      </c>
      <c r="I30" s="308">
        <v>107017894.22</v>
      </c>
      <c r="J30" s="309">
        <v>38846409.250523224</v>
      </c>
    </row>
    <row r="31" spans="1:10" x14ac:dyDescent="0.3">
      <c r="A31" s="284" t="s">
        <v>38</v>
      </c>
      <c r="B31" s="294" t="s">
        <v>61</v>
      </c>
      <c r="C31" s="286" t="s">
        <v>52</v>
      </c>
      <c r="D31" s="303">
        <v>2256387.2876449255</v>
      </c>
      <c r="E31" s="304">
        <v>2256387.2876449255</v>
      </c>
      <c r="F31" s="305">
        <v>3.081698500110202</v>
      </c>
      <c r="G31" s="306">
        <v>5.0334576687008123</v>
      </c>
      <c r="H31" s="307">
        <v>69535053.200030938</v>
      </c>
      <c r="I31" s="308">
        <v>113574298.96555376</v>
      </c>
      <c r="J31" s="309">
        <v>39121725.909999996</v>
      </c>
    </row>
    <row r="32" spans="1:10" x14ac:dyDescent="0.3">
      <c r="A32" s="284" t="s">
        <v>39</v>
      </c>
      <c r="B32" s="294" t="s">
        <v>173</v>
      </c>
      <c r="C32" s="334">
        <v>0</v>
      </c>
      <c r="D32" s="335">
        <v>117026.71235507447</v>
      </c>
      <c r="E32" s="336">
        <v>117026.71235507447</v>
      </c>
      <c r="F32" s="337">
        <v>-0.43480834401113233</v>
      </c>
      <c r="G32" s="338">
        <v>-0.52442998874274327</v>
      </c>
      <c r="H32" s="339">
        <v>-6713391.6705537662</v>
      </c>
      <c r="I32" s="340">
        <v>-6556404.7455537617</v>
      </c>
      <c r="J32" s="341">
        <v>-275316.65947677195</v>
      </c>
    </row>
    <row r="33" spans="1:12" x14ac:dyDescent="0.3">
      <c r="A33" s="284" t="s">
        <v>40</v>
      </c>
      <c r="B33" s="294" t="s">
        <v>174</v>
      </c>
      <c r="C33" s="342">
        <v>0</v>
      </c>
      <c r="D33" s="343">
        <v>5.186463910511549E-2</v>
      </c>
      <c r="E33" s="344">
        <v>5.186463910511549E-2</v>
      </c>
      <c r="F33" s="345">
        <v>-0.14109373256195684</v>
      </c>
      <c r="G33" s="346">
        <v>-0.10418881477910673</v>
      </c>
      <c r="H33" s="347">
        <v>-9.6546868976160924E-2</v>
      </c>
      <c r="I33" s="348">
        <v>-5.7727890951299383E-2</v>
      </c>
      <c r="J33" s="349">
        <v>-7.0374364390298439E-3</v>
      </c>
    </row>
    <row r="34" spans="1:12" x14ac:dyDescent="0.3">
      <c r="A34" s="284" t="s">
        <v>41</v>
      </c>
    </row>
    <row r="35" spans="1:12" x14ac:dyDescent="0.3">
      <c r="A35" s="284" t="s">
        <v>42</v>
      </c>
    </row>
    <row r="36" spans="1:12" x14ac:dyDescent="0.3">
      <c r="A36" s="284" t="s">
        <v>43</v>
      </c>
    </row>
    <row r="37" spans="1:12" x14ac:dyDescent="0.3">
      <c r="A37" s="284" t="s">
        <v>44</v>
      </c>
    </row>
    <row r="38" spans="1:12" x14ac:dyDescent="0.3">
      <c r="A38" s="284" t="s">
        <v>45</v>
      </c>
    </row>
    <row r="39" spans="1:12" x14ac:dyDescent="0.3">
      <c r="A39" s="284" t="s">
        <v>46</v>
      </c>
    </row>
    <row r="40" spans="1:12" x14ac:dyDescent="0.3">
      <c r="A40" s="284" t="s">
        <v>47</v>
      </c>
    </row>
    <row r="41" spans="1:12" x14ac:dyDescent="0.3">
      <c r="A41" s="284" t="s">
        <v>48</v>
      </c>
    </row>
    <row r="42" spans="1:12" x14ac:dyDescent="0.3">
      <c r="A42" s="284" t="s">
        <v>49</v>
      </c>
    </row>
    <row r="43" spans="1:12" x14ac:dyDescent="0.3">
      <c r="A43" s="284" t="s">
        <v>50</v>
      </c>
    </row>
    <row r="44" spans="1:12" x14ac:dyDescent="0.3">
      <c r="A44" s="284" t="s">
        <v>51</v>
      </c>
    </row>
    <row r="45" spans="1:12" x14ac:dyDescent="0.3">
      <c r="A45" s="284" t="s">
        <v>53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4" customFormat="1" x14ac:dyDescent="0.3">
      <c r="B1" s="394" t="s">
        <v>195</v>
      </c>
    </row>
    <row r="2" spans="1:13" s="394" customFormat="1" x14ac:dyDescent="0.3">
      <c r="B2" s="394" t="s">
        <v>192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49" t="s">
        <v>179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50" t="s">
        <v>0</v>
      </c>
      <c r="C6" s="250" t="s">
        <v>1</v>
      </c>
      <c r="D6" s="250" t="s">
        <v>2</v>
      </c>
      <c r="E6" s="250" t="s">
        <v>3</v>
      </c>
      <c r="F6" s="250" t="s">
        <v>4</v>
      </c>
      <c r="G6" s="250" t="s">
        <v>5</v>
      </c>
      <c r="H6" s="250" t="s">
        <v>6</v>
      </c>
      <c r="I6" s="250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1" t="s">
        <v>9</v>
      </c>
      <c r="B8" s="251" t="s">
        <v>180</v>
      </c>
      <c r="C8" s="251" t="s">
        <v>118</v>
      </c>
      <c r="D8" s="251" t="s">
        <v>177</v>
      </c>
      <c r="E8" s="251" t="s">
        <v>181</v>
      </c>
      <c r="F8" s="251" t="s">
        <v>182</v>
      </c>
      <c r="G8" s="251" t="s">
        <v>183</v>
      </c>
      <c r="H8" s="251" t="s">
        <v>184</v>
      </c>
      <c r="I8" s="251" t="s">
        <v>185</v>
      </c>
    </row>
    <row r="9" spans="1:13" x14ac:dyDescent="0.3">
      <c r="A9" s="252" t="s">
        <v>12</v>
      </c>
      <c r="B9" s="253" t="s">
        <v>11</v>
      </c>
      <c r="C9" s="254"/>
      <c r="D9" s="255"/>
      <c r="E9" s="256"/>
      <c r="F9" s="257"/>
      <c r="G9" s="258"/>
      <c r="H9" s="257"/>
      <c r="I9" s="257"/>
    </row>
    <row r="10" spans="1:13" x14ac:dyDescent="0.3">
      <c r="A10" s="252" t="s">
        <v>13</v>
      </c>
      <c r="B10" s="259" t="s">
        <v>186</v>
      </c>
      <c r="C10" s="260"/>
      <c r="D10" s="261"/>
      <c r="E10" s="262"/>
      <c r="F10" s="257"/>
      <c r="G10" s="263"/>
      <c r="H10" s="257"/>
      <c r="I10" s="257"/>
    </row>
    <row r="11" spans="1:13" x14ac:dyDescent="0.3">
      <c r="A11" s="252" t="s">
        <v>15</v>
      </c>
      <c r="B11" s="264" t="s">
        <v>186</v>
      </c>
      <c r="C11" s="265" t="s">
        <v>126</v>
      </c>
      <c r="D11" s="266">
        <v>35800</v>
      </c>
      <c r="E11" s="267">
        <f>IF(( D11 * 1000 ) =0,0,( F11 * 100 ) / ( D11 * 1000 ) )</f>
        <v>3.1687150837988827</v>
      </c>
      <c r="F11" s="257">
        <v>1134400</v>
      </c>
      <c r="G11" s="268">
        <f>IF(( D11 * 1000 ) =0,0,( H11 * 100 ) / ( D11 * 1000 ) )</f>
        <v>5.4993463687150834</v>
      </c>
      <c r="H11" s="257">
        <v>1968766</v>
      </c>
      <c r="I11" s="257">
        <v>834366</v>
      </c>
    </row>
    <row r="12" spans="1:13" x14ac:dyDescent="0.3">
      <c r="A12" s="252" t="s">
        <v>16</v>
      </c>
      <c r="B12" s="269" t="s">
        <v>187</v>
      </c>
      <c r="C12" s="270"/>
      <c r="D12" s="271">
        <v>35800</v>
      </c>
      <c r="E12" s="272">
        <f>IF(( D12 * 1000 ) =0,0,( F12 * 100 ) / ( D12 * 1000 ) )</f>
        <v>3.1687150837988827</v>
      </c>
      <c r="F12" s="273">
        <v>1134400</v>
      </c>
      <c r="G12" s="274">
        <f>IF(( D12 * 1000 ) =0,0,( H12 * 100 ) / ( D12 * 1000 ) )</f>
        <v>5.4993463687150834</v>
      </c>
      <c r="H12" s="273">
        <v>1968766</v>
      </c>
      <c r="I12" s="273">
        <v>834366</v>
      </c>
    </row>
    <row r="13" spans="1:13" x14ac:dyDescent="0.3">
      <c r="A13" s="252" t="s">
        <v>17</v>
      </c>
      <c r="B13" s="275" t="s">
        <v>131</v>
      </c>
      <c r="C13" s="276"/>
      <c r="D13" s="277">
        <v>35800</v>
      </c>
      <c r="E13" s="278">
        <f>IF(( D13 * 1000 ) =0,0,( F13 * 100 ) / ( D13 * 1000 ) )</f>
        <v>3.1687150837988827</v>
      </c>
      <c r="F13" s="279">
        <v>1134400</v>
      </c>
      <c r="G13" s="280">
        <f>IF(( D13 * 1000 ) =0,0,( H13 * 100 ) / ( D13 * 1000 ) )</f>
        <v>5.4993463687150834</v>
      </c>
      <c r="H13" s="279">
        <v>1968766</v>
      </c>
      <c r="I13" s="279">
        <v>834366</v>
      </c>
    </row>
    <row r="14" spans="1:13" x14ac:dyDescent="0.3">
      <c r="A14" s="252" t="s">
        <v>18</v>
      </c>
    </row>
    <row r="15" spans="1:13" x14ac:dyDescent="0.3">
      <c r="A15" s="252" t="s">
        <v>19</v>
      </c>
      <c r="B15" s="253" t="s">
        <v>10</v>
      </c>
      <c r="C15" s="254"/>
      <c r="D15" s="255"/>
      <c r="E15" s="256"/>
      <c r="F15" s="257"/>
      <c r="G15" s="258"/>
      <c r="H15" s="257"/>
      <c r="I15" s="257"/>
    </row>
    <row r="16" spans="1:13" x14ac:dyDescent="0.3">
      <c r="A16" s="252" t="s">
        <v>20</v>
      </c>
      <c r="B16" s="259" t="s">
        <v>186</v>
      </c>
      <c r="C16" s="260"/>
      <c r="D16" s="261"/>
      <c r="E16" s="262"/>
      <c r="F16" s="257"/>
      <c r="G16" s="263"/>
      <c r="H16" s="257"/>
      <c r="I16" s="257"/>
    </row>
    <row r="17" spans="1:9" x14ac:dyDescent="0.3">
      <c r="A17" s="252" t="s">
        <v>21</v>
      </c>
      <c r="B17" s="264" t="s">
        <v>138</v>
      </c>
      <c r="C17" s="265" t="s">
        <v>128</v>
      </c>
      <c r="D17" s="266">
        <v>1940</v>
      </c>
      <c r="E17" s="267">
        <f t="shared" ref="E17:E26" si="0">IF(( D17 * 1000 ) =0,0,( F17 * 100 ) / ( D17 * 1000 ) )</f>
        <v>5.4329896907216497</v>
      </c>
      <c r="F17" s="257">
        <v>105400</v>
      </c>
      <c r="G17" s="268">
        <f t="shared" ref="G17:G26" si="1">IF(( D17 * 1000 ) =0,0,( H17 * 100 ) / ( D17 * 1000 ) )</f>
        <v>8.3500206185567016</v>
      </c>
      <c r="H17" s="257">
        <v>161990.39999999999</v>
      </c>
      <c r="I17" s="257">
        <v>56590.399999999994</v>
      </c>
    </row>
    <row r="18" spans="1:9" x14ac:dyDescent="0.3">
      <c r="A18" s="252" t="s">
        <v>22</v>
      </c>
      <c r="B18" s="264" t="s">
        <v>140</v>
      </c>
      <c r="C18" s="265" t="s">
        <v>128</v>
      </c>
      <c r="D18" s="266">
        <v>1769</v>
      </c>
      <c r="E18" s="267">
        <f t="shared" si="0"/>
        <v>5.7109666478236294</v>
      </c>
      <c r="F18" s="257">
        <v>101027</v>
      </c>
      <c r="G18" s="268">
        <f t="shared" si="1"/>
        <v>10.125124929338609</v>
      </c>
      <c r="H18" s="257">
        <v>179113.46</v>
      </c>
      <c r="I18" s="257">
        <v>78086.459999999992</v>
      </c>
    </row>
    <row r="19" spans="1:9" x14ac:dyDescent="0.3">
      <c r="A19" s="252" t="s">
        <v>23</v>
      </c>
      <c r="B19" s="264" t="s">
        <v>141</v>
      </c>
      <c r="C19" s="265" t="s">
        <v>128</v>
      </c>
      <c r="D19" s="266">
        <v>4688</v>
      </c>
      <c r="E19" s="267">
        <f t="shared" si="0"/>
        <v>6.2434385665529017</v>
      </c>
      <c r="F19" s="257">
        <v>292692.40000000002</v>
      </c>
      <c r="G19" s="268">
        <f t="shared" si="1"/>
        <v>10.813858788395905</v>
      </c>
      <c r="H19" s="257">
        <v>506953.7</v>
      </c>
      <c r="I19" s="257">
        <v>214261.3</v>
      </c>
    </row>
    <row r="20" spans="1:9" x14ac:dyDescent="0.3">
      <c r="A20" s="252" t="s">
        <v>24</v>
      </c>
      <c r="B20" s="264" t="s">
        <v>144</v>
      </c>
      <c r="C20" s="265" t="s">
        <v>128</v>
      </c>
      <c r="D20" s="266">
        <v>1075</v>
      </c>
      <c r="E20" s="267">
        <f t="shared" si="0"/>
        <v>6.3909953488372091</v>
      </c>
      <c r="F20" s="257">
        <v>68703.199999999997</v>
      </c>
      <c r="G20" s="268">
        <f t="shared" si="1"/>
        <v>11.202688372093023</v>
      </c>
      <c r="H20" s="257">
        <v>120428.9</v>
      </c>
      <c r="I20" s="257">
        <v>51725.7</v>
      </c>
    </row>
    <row r="21" spans="1:9" x14ac:dyDescent="0.3">
      <c r="A21" s="252" t="s">
        <v>25</v>
      </c>
      <c r="B21" s="264" t="s">
        <v>145</v>
      </c>
      <c r="C21" s="265" t="s">
        <v>128</v>
      </c>
      <c r="D21" s="266">
        <v>115</v>
      </c>
      <c r="E21" s="267">
        <f t="shared" si="0"/>
        <v>5.2599130434782611</v>
      </c>
      <c r="F21" s="257">
        <v>6048.9</v>
      </c>
      <c r="G21" s="268">
        <f t="shared" si="1"/>
        <v>7.97</v>
      </c>
      <c r="H21" s="257">
        <v>9165.5</v>
      </c>
      <c r="I21" s="257">
        <v>3116.6000000000004</v>
      </c>
    </row>
    <row r="22" spans="1:9" x14ac:dyDescent="0.3">
      <c r="A22" s="252" t="s">
        <v>26</v>
      </c>
      <c r="B22" s="264" t="s">
        <v>188</v>
      </c>
      <c r="C22" s="265" t="s">
        <v>128</v>
      </c>
      <c r="D22" s="266">
        <v>565</v>
      </c>
      <c r="E22" s="267">
        <f t="shared" si="0"/>
        <v>4.5601769911504428</v>
      </c>
      <c r="F22" s="257">
        <v>25765</v>
      </c>
      <c r="G22" s="268">
        <f t="shared" si="1"/>
        <v>8.2360442477876106</v>
      </c>
      <c r="H22" s="257">
        <v>46533.65</v>
      </c>
      <c r="I22" s="257">
        <v>20768.650000000001</v>
      </c>
    </row>
    <row r="23" spans="1:9" x14ac:dyDescent="0.3">
      <c r="A23" s="252" t="s">
        <v>27</v>
      </c>
      <c r="B23" s="264" t="s">
        <v>151</v>
      </c>
      <c r="C23" s="265" t="s">
        <v>128</v>
      </c>
      <c r="D23" s="266">
        <v>600</v>
      </c>
      <c r="E23" s="267">
        <f t="shared" si="0"/>
        <v>6</v>
      </c>
      <c r="F23" s="257">
        <v>36000</v>
      </c>
      <c r="G23" s="268">
        <f t="shared" si="1"/>
        <v>9.9239999999999995</v>
      </c>
      <c r="H23" s="257">
        <v>59544</v>
      </c>
      <c r="I23" s="257">
        <v>23544</v>
      </c>
    </row>
    <row r="24" spans="1:9" x14ac:dyDescent="0.3">
      <c r="A24" s="252" t="s">
        <v>28</v>
      </c>
      <c r="B24" s="264" t="s">
        <v>152</v>
      </c>
      <c r="C24" s="265" t="s">
        <v>128</v>
      </c>
      <c r="D24" s="266">
        <v>800</v>
      </c>
      <c r="E24" s="267">
        <f t="shared" si="0"/>
        <v>7.6980000000000004</v>
      </c>
      <c r="F24" s="257">
        <v>61584</v>
      </c>
      <c r="G24" s="268">
        <f t="shared" si="1"/>
        <v>12.83325</v>
      </c>
      <c r="H24" s="257">
        <v>102666</v>
      </c>
      <c r="I24" s="257">
        <v>41082</v>
      </c>
    </row>
    <row r="25" spans="1:9" x14ac:dyDescent="0.3">
      <c r="A25" s="252" t="s">
        <v>30</v>
      </c>
      <c r="B25" s="264" t="s">
        <v>153</v>
      </c>
      <c r="C25" s="265" t="s">
        <v>128</v>
      </c>
      <c r="D25" s="266">
        <v>2855</v>
      </c>
      <c r="E25" s="267">
        <f t="shared" si="0"/>
        <v>5.8847635726795096</v>
      </c>
      <c r="F25" s="257">
        <v>168010</v>
      </c>
      <c r="G25" s="268">
        <f t="shared" si="1"/>
        <v>9.7210893169877401</v>
      </c>
      <c r="H25" s="257">
        <v>277537.09999999998</v>
      </c>
      <c r="I25" s="257">
        <v>109527.09999999998</v>
      </c>
    </row>
    <row r="26" spans="1:9" x14ac:dyDescent="0.3">
      <c r="A26" s="252" t="s">
        <v>32</v>
      </c>
      <c r="B26" s="269" t="s">
        <v>187</v>
      </c>
      <c r="C26" s="270"/>
      <c r="D26" s="271">
        <v>14407</v>
      </c>
      <c r="E26" s="272">
        <f t="shared" si="0"/>
        <v>6.005625737488721</v>
      </c>
      <c r="F26" s="273">
        <v>865230.5</v>
      </c>
      <c r="G26" s="274">
        <f t="shared" si="1"/>
        <v>10.16125987367252</v>
      </c>
      <c r="H26" s="273">
        <v>1463932.71</v>
      </c>
      <c r="I26" s="273">
        <v>598702.21</v>
      </c>
    </row>
    <row r="27" spans="1:9" x14ac:dyDescent="0.3">
      <c r="A27" s="252" t="s">
        <v>33</v>
      </c>
      <c r="B27" s="259" t="s">
        <v>157</v>
      </c>
      <c r="C27" s="260"/>
      <c r="D27" s="261"/>
      <c r="E27" s="262"/>
      <c r="F27" s="257"/>
      <c r="G27" s="263"/>
      <c r="H27" s="257"/>
      <c r="I27" s="257"/>
    </row>
    <row r="28" spans="1:9" x14ac:dyDescent="0.3">
      <c r="A28" s="252" t="s">
        <v>35</v>
      </c>
      <c r="B28" s="264" t="s">
        <v>160</v>
      </c>
      <c r="C28" s="265" t="s">
        <v>157</v>
      </c>
      <c r="D28" s="266">
        <v>24</v>
      </c>
      <c r="E28" s="267">
        <f>IF(( D28 * 1000 ) =0,0,( F28 * 100 ) / ( D28 * 1000 ) )</f>
        <v>5.4969999999999999</v>
      </c>
      <c r="F28" s="257">
        <v>1319.28</v>
      </c>
      <c r="G28" s="268">
        <f>IF(( D28 * 1000 ) =0,0,( H28 * 100 ) / ( D28 * 1000 ) )</f>
        <v>5.976</v>
      </c>
      <c r="H28" s="257">
        <v>1434.24</v>
      </c>
      <c r="I28" s="257">
        <v>114.96000000000004</v>
      </c>
    </row>
    <row r="29" spans="1:9" x14ac:dyDescent="0.3">
      <c r="A29" s="252" t="s">
        <v>36</v>
      </c>
      <c r="B29" s="269" t="s">
        <v>162</v>
      </c>
      <c r="C29" s="270"/>
      <c r="D29" s="271">
        <v>24</v>
      </c>
      <c r="E29" s="272">
        <f>IF(( D29 * 1000 ) =0,0,( F29 * 100 ) / ( D29 * 1000 ) )</f>
        <v>5.4969999999999999</v>
      </c>
      <c r="F29" s="273">
        <v>1319.28</v>
      </c>
      <c r="G29" s="274">
        <f>IF(( D29 * 1000 ) =0,0,( H29 * 100 ) / ( D29 * 1000 ) )</f>
        <v>5.976</v>
      </c>
      <c r="H29" s="273">
        <v>1434.24</v>
      </c>
      <c r="I29" s="273">
        <v>114.96000000000004</v>
      </c>
    </row>
    <row r="30" spans="1:9" x14ac:dyDescent="0.3">
      <c r="A30" s="252" t="s">
        <v>37</v>
      </c>
      <c r="B30" s="275" t="s">
        <v>163</v>
      </c>
      <c r="C30" s="276"/>
      <c r="D30" s="277">
        <v>14431</v>
      </c>
      <c r="E30" s="278">
        <f>IF(( D30 * 1000 ) =0,0,( F30 * 100 ) / ( D30 * 1000 ) )</f>
        <v>6.0047798489363178</v>
      </c>
      <c r="F30" s="279">
        <v>866549.78</v>
      </c>
      <c r="G30" s="280">
        <f>IF(( D30 * 1000 ) =0,0,( H30 * 100 ) / ( D30 * 1000 ) )</f>
        <v>10.154299424849283</v>
      </c>
      <c r="H30" s="279">
        <v>1465366.95</v>
      </c>
      <c r="I30" s="279">
        <v>598817.16999999993</v>
      </c>
    </row>
    <row r="31" spans="1:9" x14ac:dyDescent="0.3">
      <c r="A31" s="252" t="s">
        <v>38</v>
      </c>
    </row>
    <row r="32" spans="1:9" x14ac:dyDescent="0.3">
      <c r="A32" s="252" t="s">
        <v>39</v>
      </c>
    </row>
    <row r="33" spans="1:13" x14ac:dyDescent="0.3">
      <c r="A33" s="252" t="s">
        <v>40</v>
      </c>
    </row>
    <row r="34" spans="1:13" x14ac:dyDescent="0.3">
      <c r="A34" s="252" t="s">
        <v>41</v>
      </c>
    </row>
    <row r="35" spans="1:13" x14ac:dyDescent="0.3">
      <c r="A35" s="252" t="s">
        <v>42</v>
      </c>
    </row>
    <row r="36" spans="1:13" x14ac:dyDescent="0.3">
      <c r="A36" s="252" t="s">
        <v>43</v>
      </c>
    </row>
    <row r="37" spans="1:13" x14ac:dyDescent="0.3">
      <c r="A37" s="252" t="s">
        <v>44</v>
      </c>
    </row>
    <row r="38" spans="1:13" x14ac:dyDescent="0.3">
      <c r="A38" s="252" t="s">
        <v>45</v>
      </c>
    </row>
    <row r="39" spans="1:13" x14ac:dyDescent="0.3">
      <c r="A39" s="252" t="s">
        <v>46</v>
      </c>
    </row>
    <row r="40" spans="1:13" x14ac:dyDescent="0.3">
      <c r="A40" s="252" t="s">
        <v>47</v>
      </c>
    </row>
    <row r="41" spans="1:13" x14ac:dyDescent="0.3">
      <c r="A41" s="252" t="s">
        <v>48</v>
      </c>
    </row>
    <row r="42" spans="1:13" x14ac:dyDescent="0.3">
      <c r="A42" s="252" t="s">
        <v>49</v>
      </c>
    </row>
    <row r="43" spans="1:13" x14ac:dyDescent="0.3">
      <c r="A43" s="252" t="s">
        <v>50</v>
      </c>
    </row>
    <row r="44" spans="1:13" x14ac:dyDescent="0.3">
      <c r="A44" s="252" t="s">
        <v>51</v>
      </c>
    </row>
    <row r="45" spans="1:13" x14ac:dyDescent="0.3">
      <c r="A45" s="252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94" customFormat="1" x14ac:dyDescent="0.3">
      <c r="B1" s="394" t="s">
        <v>196</v>
      </c>
    </row>
    <row r="2" spans="1:13" s="394" customFormat="1" x14ac:dyDescent="0.3">
      <c r="B2" s="394" t="s">
        <v>192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4" t="s">
        <v>58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5" t="s">
        <v>0</v>
      </c>
      <c r="C6" s="225" t="s">
        <v>1</v>
      </c>
      <c r="D6" s="225" t="s">
        <v>2</v>
      </c>
      <c r="E6" s="225" t="s">
        <v>3</v>
      </c>
      <c r="F6" s="225" t="s">
        <v>4</v>
      </c>
      <c r="G6" s="225" t="s">
        <v>5</v>
      </c>
      <c r="H6" s="225" t="s">
        <v>6</v>
      </c>
      <c r="I6" s="225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6" t="s">
        <v>9</v>
      </c>
      <c r="B8" s="226" t="s">
        <v>176</v>
      </c>
      <c r="C8" s="226" t="s">
        <v>118</v>
      </c>
      <c r="D8" s="226" t="s">
        <v>177</v>
      </c>
      <c r="E8" s="226" t="s">
        <v>189</v>
      </c>
      <c r="F8" s="226" t="s">
        <v>182</v>
      </c>
      <c r="G8" s="226" t="s">
        <v>190</v>
      </c>
      <c r="H8" s="226" t="s">
        <v>184</v>
      </c>
      <c r="I8" s="226" t="s">
        <v>185</v>
      </c>
    </row>
    <row r="9" spans="1:13" x14ac:dyDescent="0.3">
      <c r="A9" s="227" t="s">
        <v>12</v>
      </c>
      <c r="B9" s="228" t="s">
        <v>59</v>
      </c>
      <c r="C9" s="229"/>
      <c r="D9" s="230"/>
      <c r="E9" s="231"/>
      <c r="F9" s="232"/>
      <c r="G9" s="233"/>
      <c r="H9" s="232"/>
      <c r="I9" s="232"/>
    </row>
    <row r="10" spans="1:13" x14ac:dyDescent="0.3">
      <c r="A10" s="227" t="s">
        <v>13</v>
      </c>
      <c r="B10" s="234" t="s">
        <v>10</v>
      </c>
      <c r="C10" s="235">
        <v>0</v>
      </c>
      <c r="D10" s="236">
        <v>14431</v>
      </c>
      <c r="E10" s="237">
        <v>6.0047798489363187</v>
      </c>
      <c r="F10" s="232">
        <v>866549.78</v>
      </c>
      <c r="G10" s="238">
        <v>10.154299424849285</v>
      </c>
      <c r="H10" s="232">
        <v>1465366.9500000002</v>
      </c>
      <c r="I10" s="232">
        <v>598817.17000000016</v>
      </c>
    </row>
    <row r="11" spans="1:13" x14ac:dyDescent="0.3">
      <c r="A11" s="227" t="s">
        <v>15</v>
      </c>
      <c r="B11" s="234" t="s">
        <v>61</v>
      </c>
      <c r="C11" s="235">
        <v>0</v>
      </c>
      <c r="D11" s="236">
        <v>35800</v>
      </c>
      <c r="E11" s="237">
        <v>3.1687150837988831</v>
      </c>
      <c r="F11" s="232">
        <v>1134400</v>
      </c>
      <c r="G11" s="238">
        <v>5.4993463687150843</v>
      </c>
      <c r="H11" s="232">
        <v>1968766</v>
      </c>
      <c r="I11" s="232">
        <v>834366</v>
      </c>
    </row>
    <row r="12" spans="1:13" x14ac:dyDescent="0.3">
      <c r="A12" s="227" t="s">
        <v>16</v>
      </c>
      <c r="B12" s="234" t="s">
        <v>173</v>
      </c>
      <c r="C12" s="239">
        <v>0</v>
      </c>
      <c r="D12" s="240">
        <v>-21369</v>
      </c>
      <c r="E12" s="241">
        <v>2.8360647651374356</v>
      </c>
      <c r="F12" s="242">
        <v>-267850.21999999997</v>
      </c>
      <c r="G12" s="243">
        <v>4.6549530561342003</v>
      </c>
      <c r="H12" s="242">
        <v>-503399.04999999981</v>
      </c>
      <c r="I12" s="242">
        <v>-235548.82999999984</v>
      </c>
    </row>
    <row r="13" spans="1:13" x14ac:dyDescent="0.3">
      <c r="A13" s="227" t="s">
        <v>17</v>
      </c>
      <c r="B13" s="234" t="s">
        <v>174</v>
      </c>
      <c r="C13" s="244">
        <v>0</v>
      </c>
      <c r="D13" s="245">
        <v>-0.5968994413407821</v>
      </c>
      <c r="E13" s="246">
        <v>0.89502043892736405</v>
      </c>
      <c r="F13" s="247">
        <v>-0.23611620239774328</v>
      </c>
      <c r="G13" s="248">
        <v>0.84645569564694001</v>
      </c>
      <c r="H13" s="247">
        <v>-0.25569267754522368</v>
      </c>
      <c r="I13" s="247">
        <v>-0.28230875898586455</v>
      </c>
    </row>
    <row r="14" spans="1:13" x14ac:dyDescent="0.3">
      <c r="A14" s="227" t="s">
        <v>18</v>
      </c>
    </row>
    <row r="15" spans="1:13" x14ac:dyDescent="0.3">
      <c r="A15" s="227" t="s">
        <v>19</v>
      </c>
      <c r="B15" s="228" t="s">
        <v>178</v>
      </c>
      <c r="C15" s="229"/>
      <c r="D15" s="230"/>
      <c r="E15" s="231"/>
      <c r="F15" s="232"/>
      <c r="G15" s="233"/>
      <c r="H15" s="232"/>
      <c r="I15" s="232"/>
    </row>
    <row r="16" spans="1:13" x14ac:dyDescent="0.3">
      <c r="A16" s="227" t="s">
        <v>20</v>
      </c>
      <c r="B16" s="234" t="s">
        <v>10</v>
      </c>
      <c r="C16" s="235">
        <v>0</v>
      </c>
      <c r="D16" s="236">
        <v>402786</v>
      </c>
      <c r="E16" s="237">
        <v>4.979071410128455</v>
      </c>
      <c r="F16" s="232">
        <v>20055002.569999997</v>
      </c>
      <c r="G16" s="238">
        <v>7.4693659238404511</v>
      </c>
      <c r="H16" s="232">
        <v>30085560.23</v>
      </c>
      <c r="I16" s="232">
        <v>10030557.660000004</v>
      </c>
    </row>
    <row r="17" spans="1:9" x14ac:dyDescent="0.3">
      <c r="A17" s="227" t="s">
        <v>21</v>
      </c>
      <c r="B17" s="234" t="s">
        <v>61</v>
      </c>
      <c r="C17" s="235">
        <v>0</v>
      </c>
      <c r="D17" s="236">
        <v>261824</v>
      </c>
      <c r="E17" s="237">
        <v>5.0517680770288438</v>
      </c>
      <c r="F17" s="232">
        <v>13226741.25</v>
      </c>
      <c r="G17" s="238">
        <v>8.4204523611280848</v>
      </c>
      <c r="H17" s="232">
        <v>22046765.189999998</v>
      </c>
      <c r="I17" s="232">
        <v>8820023.9399999976</v>
      </c>
    </row>
    <row r="18" spans="1:9" x14ac:dyDescent="0.3">
      <c r="A18" s="227" t="s">
        <v>22</v>
      </c>
      <c r="B18" s="234" t="s">
        <v>173</v>
      </c>
      <c r="C18" s="239">
        <v>0</v>
      </c>
      <c r="D18" s="240">
        <v>140962</v>
      </c>
      <c r="E18" s="241">
        <v>-7.2696666900388784E-2</v>
      </c>
      <c r="F18" s="242">
        <v>6828261.3199999966</v>
      </c>
      <c r="G18" s="243">
        <v>-0.95108643728763376</v>
      </c>
      <c r="H18" s="242">
        <v>8038795.0400000028</v>
      </c>
      <c r="I18" s="242">
        <v>1210533.7200000063</v>
      </c>
    </row>
    <row r="19" spans="1:9" x14ac:dyDescent="0.3">
      <c r="A19" s="227" t="s">
        <v>23</v>
      </c>
      <c r="B19" s="234" t="s">
        <v>174</v>
      </c>
      <c r="C19" s="244">
        <v>0</v>
      </c>
      <c r="D19" s="245">
        <v>0.53838456367636278</v>
      </c>
      <c r="E19" s="246">
        <v>-1.4390341320487684E-2</v>
      </c>
      <c r="F19" s="247">
        <v>0.51624668472289015</v>
      </c>
      <c r="G19" s="248">
        <v>-0.11294956571195625</v>
      </c>
      <c r="H19" s="247">
        <v>0.36462469531114028</v>
      </c>
      <c r="I19" s="247">
        <v>0.13724834855720433</v>
      </c>
    </row>
    <row r="20" spans="1:9" x14ac:dyDescent="0.3">
      <c r="A20" s="227" t="s">
        <v>24</v>
      </c>
    </row>
    <row r="21" spans="1:9" x14ac:dyDescent="0.3">
      <c r="A21" s="227" t="s">
        <v>25</v>
      </c>
    </row>
    <row r="22" spans="1:9" x14ac:dyDescent="0.3">
      <c r="A22" s="227" t="s">
        <v>26</v>
      </c>
    </row>
    <row r="23" spans="1:9" x14ac:dyDescent="0.3">
      <c r="A23" s="227" t="s">
        <v>27</v>
      </c>
    </row>
    <row r="24" spans="1:9" x14ac:dyDescent="0.3">
      <c r="A24" s="227" t="s">
        <v>28</v>
      </c>
    </row>
    <row r="25" spans="1:9" x14ac:dyDescent="0.3">
      <c r="A25" s="227" t="s">
        <v>30</v>
      </c>
    </row>
    <row r="26" spans="1:9" x14ac:dyDescent="0.3">
      <c r="A26" s="227" t="s">
        <v>32</v>
      </c>
    </row>
    <row r="27" spans="1:9" x14ac:dyDescent="0.3">
      <c r="A27" s="227" t="s">
        <v>33</v>
      </c>
    </row>
    <row r="28" spans="1:9" x14ac:dyDescent="0.3">
      <c r="A28" s="227" t="s">
        <v>35</v>
      </c>
    </row>
    <row r="29" spans="1:9" x14ac:dyDescent="0.3">
      <c r="A29" s="227" t="s">
        <v>36</v>
      </c>
    </row>
    <row r="30" spans="1:9" x14ac:dyDescent="0.3">
      <c r="A30" s="227" t="s">
        <v>37</v>
      </c>
    </row>
    <row r="31" spans="1:9" x14ac:dyDescent="0.3">
      <c r="A31" s="227" t="s">
        <v>38</v>
      </c>
    </row>
    <row r="32" spans="1:9" x14ac:dyDescent="0.3">
      <c r="A32" s="227" t="s">
        <v>39</v>
      </c>
    </row>
    <row r="33" spans="1:13" x14ac:dyDescent="0.3">
      <c r="A33" s="227" t="s">
        <v>40</v>
      </c>
    </row>
    <row r="34" spans="1:13" x14ac:dyDescent="0.3">
      <c r="A34" s="227" t="s">
        <v>41</v>
      </c>
    </row>
    <row r="35" spans="1:13" x14ac:dyDescent="0.3">
      <c r="A35" s="227" t="s">
        <v>42</v>
      </c>
    </row>
    <row r="36" spans="1:13" x14ac:dyDescent="0.3">
      <c r="A36" s="227" t="s">
        <v>43</v>
      </c>
    </row>
    <row r="37" spans="1:13" x14ac:dyDescent="0.3">
      <c r="A37" s="227" t="s">
        <v>44</v>
      </c>
    </row>
    <row r="38" spans="1:13" x14ac:dyDescent="0.3">
      <c r="A38" s="227" t="s">
        <v>45</v>
      </c>
    </row>
    <row r="39" spans="1:13" x14ac:dyDescent="0.3">
      <c r="A39" s="227" t="s">
        <v>46</v>
      </c>
    </row>
    <row r="40" spans="1:13" x14ac:dyDescent="0.3">
      <c r="A40" s="227" t="s">
        <v>47</v>
      </c>
    </row>
    <row r="41" spans="1:13" x14ac:dyDescent="0.3">
      <c r="A41" s="227" t="s">
        <v>48</v>
      </c>
    </row>
    <row r="42" spans="1:13" x14ac:dyDescent="0.3">
      <c r="A42" s="227" t="s">
        <v>49</v>
      </c>
    </row>
    <row r="43" spans="1:13" x14ac:dyDescent="0.3">
      <c r="A43" s="227" t="s">
        <v>50</v>
      </c>
    </row>
    <row r="44" spans="1:13" x14ac:dyDescent="0.3">
      <c r="A44" s="227" t="s">
        <v>51</v>
      </c>
    </row>
    <row r="45" spans="1:13" x14ac:dyDescent="0.3">
      <c r="A45" s="227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204B8-46EC-4B23-A6D8-728E0AF9520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863E7BE-8A80-4F3E-BC56-534C5C1AB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B0B4D-3C22-4796-BA23-0409863FBF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2016-05-23T17:47:30Z</dcterms:created>
  <dcterms:modified xsi:type="dcterms:W3CDTF">2016-05-28T15:05:03Z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