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156" windowWidth="19416" windowHeight="9972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  <sheet name="Annual  Sales" sheetId="12" r:id="rId10"/>
    <sheet name=" Annual Customers" sheetId="13" r:id="rId11"/>
    <sheet name="2015 Variance" sheetId="14" r:id="rId12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C19" i="14" l="1"/>
  <c r="C36" i="14" l="1"/>
  <c r="B19" i="14" l="1"/>
  <c r="N50" i="13"/>
  <c r="N51" i="13"/>
  <c r="N52" i="13"/>
  <c r="N53" i="13"/>
  <c r="N54" i="13"/>
  <c r="N55" i="13"/>
  <c r="N56" i="13"/>
  <c r="N57" i="13"/>
  <c r="N58" i="13"/>
  <c r="N49" i="13"/>
  <c r="E51" i="13" l="1"/>
  <c r="M51" i="13" s="1"/>
  <c r="E58" i="13"/>
  <c r="M58" i="13" s="1"/>
  <c r="Q58" i="13" s="1"/>
  <c r="E57" i="13"/>
  <c r="M57" i="13" s="1"/>
  <c r="E56" i="13"/>
  <c r="M56" i="13" s="1"/>
  <c r="E55" i="13"/>
  <c r="M55" i="13" s="1"/>
  <c r="E54" i="13"/>
  <c r="M54" i="13" s="1"/>
  <c r="E53" i="13"/>
  <c r="M53" i="13" s="1"/>
  <c r="E52" i="13"/>
  <c r="M52" i="13" s="1"/>
  <c r="E50" i="13"/>
  <c r="M50" i="13" s="1"/>
  <c r="E49" i="13"/>
  <c r="M49" i="13" s="1"/>
  <c r="G49" i="13"/>
  <c r="B36" i="14" l="1"/>
  <c r="L48" i="13"/>
  <c r="D49" i="13"/>
  <c r="F49" i="13"/>
  <c r="C49" i="13"/>
  <c r="T191" i="6" l="1"/>
  <c r="L6" i="6" l="1"/>
  <c r="L7" i="6"/>
  <c r="L8" i="6"/>
  <c r="L9" i="6"/>
  <c r="L10" i="6"/>
  <c r="L11" i="6"/>
  <c r="L12" i="6"/>
  <c r="L13" i="6"/>
  <c r="L14" i="6"/>
  <c r="L15" i="6"/>
  <c r="L16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S188" i="6" s="1"/>
  <c r="L182" i="6"/>
  <c r="L183" i="6"/>
  <c r="L184" i="6"/>
  <c r="M185" i="6"/>
  <c r="L5" i="6"/>
  <c r="H28" i="6"/>
  <c r="I28" i="6"/>
  <c r="H40" i="6"/>
  <c r="I40" i="6"/>
  <c r="H52" i="6"/>
  <c r="I52" i="6"/>
  <c r="H64" i="6"/>
  <c r="I64" i="6"/>
  <c r="H76" i="6"/>
  <c r="I76" i="6"/>
  <c r="H88" i="6"/>
  <c r="I88" i="6"/>
  <c r="H100" i="6"/>
  <c r="I100" i="6"/>
  <c r="H112" i="6"/>
  <c r="I112" i="6"/>
  <c r="H124" i="6"/>
  <c r="I124" i="6"/>
  <c r="H136" i="6"/>
  <c r="I136" i="6"/>
  <c r="H148" i="6"/>
  <c r="I148" i="6"/>
  <c r="H160" i="6"/>
  <c r="I160" i="6"/>
  <c r="H172" i="6"/>
  <c r="I172" i="6"/>
  <c r="H184" i="6"/>
  <c r="I184" i="6"/>
  <c r="H196" i="6"/>
  <c r="I196" i="6"/>
  <c r="H208" i="6"/>
  <c r="I208" i="6"/>
  <c r="H220" i="6"/>
  <c r="I220" i="6"/>
  <c r="H232" i="6"/>
  <c r="I232" i="6"/>
  <c r="H244" i="6"/>
  <c r="I244" i="6"/>
  <c r="H256" i="6"/>
  <c r="I256" i="6"/>
  <c r="H268" i="6"/>
  <c r="I268" i="6"/>
  <c r="H280" i="6"/>
  <c r="I280" i="6"/>
  <c r="H292" i="6"/>
  <c r="I292" i="6"/>
  <c r="H304" i="6"/>
  <c r="I304" i="6"/>
  <c r="H316" i="6"/>
  <c r="I316" i="6"/>
  <c r="H328" i="6"/>
  <c r="I328" i="6"/>
  <c r="H340" i="6"/>
  <c r="I340" i="6"/>
  <c r="H352" i="6"/>
  <c r="I352" i="6"/>
  <c r="H364" i="6"/>
  <c r="I364" i="6"/>
  <c r="H376" i="6"/>
  <c r="I376" i="6"/>
  <c r="H388" i="6"/>
  <c r="I388" i="6"/>
  <c r="H400" i="6"/>
  <c r="I400" i="6"/>
  <c r="H412" i="6"/>
  <c r="I412" i="6"/>
  <c r="H424" i="6"/>
  <c r="I424" i="6"/>
  <c r="H436" i="6"/>
  <c r="I436" i="6"/>
  <c r="H448" i="6"/>
  <c r="I448" i="6"/>
  <c r="H460" i="6"/>
  <c r="I460" i="6"/>
  <c r="H472" i="6"/>
  <c r="I472" i="6"/>
  <c r="H484" i="6"/>
  <c r="I484" i="6"/>
  <c r="H496" i="6"/>
  <c r="I496" i="6"/>
  <c r="I16" i="6"/>
  <c r="H16" i="6"/>
  <c r="L188" i="6" l="1"/>
  <c r="M188" i="6"/>
  <c r="L189" i="6"/>
  <c r="M189" i="6"/>
  <c r="L206" i="6"/>
  <c r="M206" i="6" s="1"/>
  <c r="L230" i="6"/>
  <c r="M230" i="6" s="1"/>
  <c r="L254" i="6"/>
  <c r="M254" i="6" s="1"/>
  <c r="L278" i="6"/>
  <c r="M278" i="6" s="1"/>
  <c r="L194" i="6"/>
  <c r="M194" i="6" s="1"/>
  <c r="L218" i="6"/>
  <c r="M218" i="6" s="1"/>
  <c r="L242" i="6"/>
  <c r="M242" i="6" s="1"/>
  <c r="L266" i="6"/>
  <c r="M266" i="6" s="1"/>
  <c r="L290" i="6"/>
  <c r="M290" i="6" s="1"/>
  <c r="L326" i="6"/>
  <c r="M326" i="6" s="1"/>
  <c r="L374" i="6"/>
  <c r="M374" i="6" s="1"/>
  <c r="L422" i="6"/>
  <c r="M422" i="6" s="1"/>
  <c r="L410" i="6"/>
  <c r="M410" i="6" s="1"/>
  <c r="L302" i="6"/>
  <c r="M302" i="6" s="1"/>
  <c r="L350" i="6"/>
  <c r="M350" i="6" s="1"/>
  <c r="L398" i="6"/>
  <c r="M398" i="6" s="1"/>
  <c r="L446" i="6"/>
  <c r="M446" i="6" s="1"/>
  <c r="L494" i="6"/>
  <c r="M494" i="6" s="1"/>
  <c r="L338" i="6"/>
  <c r="M338" i="6" s="1"/>
  <c r="L386" i="6"/>
  <c r="M386" i="6" s="1"/>
  <c r="L434" i="6"/>
  <c r="M434" i="6" s="1"/>
  <c r="L482" i="6"/>
  <c r="M482" i="6" s="1"/>
  <c r="L470" i="6"/>
  <c r="M470" i="6" s="1"/>
  <c r="L314" i="6"/>
  <c r="M314" i="6" s="1"/>
  <c r="L362" i="6"/>
  <c r="M362" i="6" s="1"/>
  <c r="L458" i="6"/>
  <c r="M458" i="6" s="1"/>
  <c r="O16" i="6"/>
  <c r="L187" i="6"/>
  <c r="S182" i="6" s="1"/>
  <c r="M187" i="6"/>
  <c r="S190" i="6"/>
  <c r="L190" i="6"/>
  <c r="M190" i="6"/>
  <c r="L186" i="6"/>
  <c r="M186" i="6"/>
  <c r="S189" i="6"/>
  <c r="O184" i="6"/>
  <c r="O156" i="6"/>
  <c r="O152" i="6"/>
  <c r="O136" i="6"/>
  <c r="O132" i="6"/>
  <c r="O128" i="6"/>
  <c r="O112" i="6"/>
  <c r="O108" i="6"/>
  <c r="O104" i="6"/>
  <c r="O88" i="6"/>
  <c r="O84" i="6"/>
  <c r="O80" i="6"/>
  <c r="O64" i="6"/>
  <c r="O60" i="6"/>
  <c r="O56" i="6"/>
  <c r="O40" i="6"/>
  <c r="O36" i="6"/>
  <c r="O32" i="6"/>
  <c r="S183" i="6"/>
  <c r="S187" i="6"/>
  <c r="O183" i="6"/>
  <c r="O179" i="6"/>
  <c r="O175" i="6"/>
  <c r="O159" i="6"/>
  <c r="O155" i="6"/>
  <c r="O151" i="6"/>
  <c r="O135" i="6"/>
  <c r="O131" i="6"/>
  <c r="O127" i="6"/>
  <c r="O111" i="6"/>
  <c r="O107" i="6"/>
  <c r="O103" i="6"/>
  <c r="O87" i="6"/>
  <c r="O83" i="6"/>
  <c r="O79" i="6"/>
  <c r="O63" i="6"/>
  <c r="O59" i="6"/>
  <c r="O55" i="6"/>
  <c r="O39" i="6"/>
  <c r="O35" i="6"/>
  <c r="O31" i="6"/>
  <c r="O176" i="6"/>
  <c r="O160" i="6"/>
  <c r="S186" i="6"/>
  <c r="O182" i="6"/>
  <c r="O178" i="6"/>
  <c r="O174" i="6"/>
  <c r="O158" i="6"/>
  <c r="O154" i="6"/>
  <c r="O150" i="6"/>
  <c r="O134" i="6"/>
  <c r="O130" i="6"/>
  <c r="O126" i="6"/>
  <c r="O110" i="6"/>
  <c r="O106" i="6"/>
  <c r="O102" i="6"/>
  <c r="O86" i="6"/>
  <c r="O82" i="6"/>
  <c r="O78" i="6"/>
  <c r="O62" i="6"/>
  <c r="O58" i="6"/>
  <c r="O54" i="6"/>
  <c r="O38" i="6"/>
  <c r="O34" i="6"/>
  <c r="O30" i="6"/>
  <c r="O180" i="6"/>
  <c r="S185" i="6"/>
  <c r="O181" i="6"/>
  <c r="O177" i="6"/>
  <c r="O173" i="6"/>
  <c r="O157" i="6"/>
  <c r="O153" i="6"/>
  <c r="O149" i="6"/>
  <c r="O133" i="6"/>
  <c r="O129" i="6"/>
  <c r="O125" i="6"/>
  <c r="O109" i="6"/>
  <c r="O105" i="6"/>
  <c r="O101" i="6"/>
  <c r="O85" i="6"/>
  <c r="O81" i="6"/>
  <c r="O77" i="6"/>
  <c r="O61" i="6"/>
  <c r="O57" i="6"/>
  <c r="O53" i="6"/>
  <c r="O37" i="6"/>
  <c r="O33" i="6"/>
  <c r="O29" i="6"/>
  <c r="K196" i="6"/>
  <c r="K172" i="6"/>
  <c r="K148" i="6"/>
  <c r="L137" i="6"/>
  <c r="O148" i="6" s="1"/>
  <c r="K124" i="6"/>
  <c r="L113" i="6"/>
  <c r="O124" i="6" s="1"/>
  <c r="K100" i="6"/>
  <c r="L89" i="6"/>
  <c r="O100" i="6" s="1"/>
  <c r="K76" i="6"/>
  <c r="L65" i="6"/>
  <c r="O76" i="6" s="1"/>
  <c r="K52" i="6"/>
  <c r="L41" i="6"/>
  <c r="O52" i="6" s="1"/>
  <c r="K28" i="6"/>
  <c r="L17" i="6"/>
  <c r="O28" i="6" s="1"/>
  <c r="K16" i="6"/>
  <c r="K112" i="6"/>
  <c r="K184" i="6"/>
  <c r="K88" i="6"/>
  <c r="L185" i="6"/>
  <c r="S180" i="6" s="1"/>
  <c r="L161" i="6"/>
  <c r="O172" i="6" s="1"/>
  <c r="K160" i="6"/>
  <c r="K64" i="6"/>
  <c r="K136" i="6"/>
  <c r="K40" i="6"/>
  <c r="N58" i="12"/>
  <c r="N57" i="12"/>
  <c r="N56" i="12"/>
  <c r="N54" i="12"/>
  <c r="N53" i="12"/>
  <c r="N52" i="12"/>
  <c r="N51" i="12"/>
  <c r="N50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F19" i="12"/>
  <c r="I57" i="13"/>
  <c r="L43" i="13"/>
  <c r="L37" i="13"/>
  <c r="G8" i="13"/>
  <c r="S181" i="6" l="1"/>
  <c r="L343" i="6" s="1"/>
  <c r="M343" i="6" s="1"/>
  <c r="D7" i="14"/>
  <c r="D24" i="14"/>
  <c r="O20" i="6"/>
  <c r="O21" i="6"/>
  <c r="L319" i="6"/>
  <c r="M319" i="6" s="1"/>
  <c r="L367" i="6"/>
  <c r="M367" i="6" s="1"/>
  <c r="L415" i="6"/>
  <c r="M415" i="6" s="1"/>
  <c r="L463" i="6"/>
  <c r="M463" i="6" s="1"/>
  <c r="L223" i="6"/>
  <c r="M223" i="6" s="1"/>
  <c r="L259" i="6"/>
  <c r="M259" i="6" s="1"/>
  <c r="L311" i="6"/>
  <c r="M311" i="6" s="1"/>
  <c r="L323" i="6"/>
  <c r="M323" i="6" s="1"/>
  <c r="L335" i="6"/>
  <c r="M335" i="6" s="1"/>
  <c r="L347" i="6"/>
  <c r="M347" i="6" s="1"/>
  <c r="L359" i="6"/>
  <c r="M359" i="6" s="1"/>
  <c r="L371" i="6"/>
  <c r="M371" i="6" s="1"/>
  <c r="L383" i="6"/>
  <c r="M383" i="6" s="1"/>
  <c r="L395" i="6"/>
  <c r="M395" i="6" s="1"/>
  <c r="L407" i="6"/>
  <c r="M407" i="6" s="1"/>
  <c r="L419" i="6"/>
  <c r="M419" i="6" s="1"/>
  <c r="L431" i="6"/>
  <c r="M431" i="6" s="1"/>
  <c r="L443" i="6"/>
  <c r="M443" i="6" s="1"/>
  <c r="L455" i="6"/>
  <c r="M455" i="6" s="1"/>
  <c r="L467" i="6"/>
  <c r="M467" i="6" s="1"/>
  <c r="L479" i="6"/>
  <c r="M479" i="6" s="1"/>
  <c r="L491" i="6"/>
  <c r="M491" i="6" s="1"/>
  <c r="L191" i="6"/>
  <c r="M191" i="6" s="1"/>
  <c r="L215" i="6"/>
  <c r="M215" i="6" s="1"/>
  <c r="L239" i="6"/>
  <c r="M239" i="6" s="1"/>
  <c r="L263" i="6"/>
  <c r="M263" i="6" s="1"/>
  <c r="L287" i="6"/>
  <c r="M287" i="6" s="1"/>
  <c r="L299" i="6"/>
  <c r="M299" i="6" s="1"/>
  <c r="L227" i="6"/>
  <c r="M227" i="6" s="1"/>
  <c r="L203" i="6"/>
  <c r="M203" i="6" s="1"/>
  <c r="L275" i="6"/>
  <c r="M275" i="6" s="1"/>
  <c r="L251" i="6"/>
  <c r="M251" i="6" s="1"/>
  <c r="L192" i="6"/>
  <c r="M192" i="6" s="1"/>
  <c r="L204" i="6"/>
  <c r="M204" i="6" s="1"/>
  <c r="L216" i="6"/>
  <c r="M216" i="6" s="1"/>
  <c r="L228" i="6"/>
  <c r="M228" i="6" s="1"/>
  <c r="L240" i="6"/>
  <c r="M240" i="6" s="1"/>
  <c r="L252" i="6"/>
  <c r="M252" i="6" s="1"/>
  <c r="L264" i="6"/>
  <c r="M264" i="6" s="1"/>
  <c r="L276" i="6"/>
  <c r="M276" i="6" s="1"/>
  <c r="L288" i="6"/>
  <c r="M288" i="6" s="1"/>
  <c r="L312" i="6"/>
  <c r="M312" i="6" s="1"/>
  <c r="L324" i="6"/>
  <c r="M324" i="6" s="1"/>
  <c r="L336" i="6"/>
  <c r="M336" i="6" s="1"/>
  <c r="L348" i="6"/>
  <c r="M348" i="6" s="1"/>
  <c r="L360" i="6"/>
  <c r="M360" i="6" s="1"/>
  <c r="L372" i="6"/>
  <c r="M372" i="6" s="1"/>
  <c r="L384" i="6"/>
  <c r="M384" i="6" s="1"/>
  <c r="L396" i="6"/>
  <c r="M396" i="6" s="1"/>
  <c r="L408" i="6"/>
  <c r="M408" i="6" s="1"/>
  <c r="L420" i="6"/>
  <c r="M420" i="6" s="1"/>
  <c r="L432" i="6"/>
  <c r="M432" i="6" s="1"/>
  <c r="L444" i="6"/>
  <c r="M444" i="6" s="1"/>
  <c r="L456" i="6"/>
  <c r="M456" i="6" s="1"/>
  <c r="L468" i="6"/>
  <c r="M468" i="6" s="1"/>
  <c r="L480" i="6"/>
  <c r="M480" i="6" s="1"/>
  <c r="L492" i="6"/>
  <c r="M492" i="6" s="1"/>
  <c r="L300" i="6"/>
  <c r="M300" i="6" s="1"/>
  <c r="S184" i="6"/>
  <c r="L200" i="6"/>
  <c r="M200" i="6" s="1"/>
  <c r="L212" i="6"/>
  <c r="M212" i="6" s="1"/>
  <c r="L224" i="6"/>
  <c r="M224" i="6" s="1"/>
  <c r="L236" i="6"/>
  <c r="M236" i="6" s="1"/>
  <c r="L248" i="6"/>
  <c r="M248" i="6" s="1"/>
  <c r="L260" i="6"/>
  <c r="M260" i="6" s="1"/>
  <c r="L272" i="6"/>
  <c r="M272" i="6" s="1"/>
  <c r="L284" i="6"/>
  <c r="M284" i="6" s="1"/>
  <c r="L308" i="6"/>
  <c r="M308" i="6" s="1"/>
  <c r="L320" i="6"/>
  <c r="M320" i="6" s="1"/>
  <c r="L332" i="6"/>
  <c r="M332" i="6" s="1"/>
  <c r="L344" i="6"/>
  <c r="M344" i="6" s="1"/>
  <c r="L356" i="6"/>
  <c r="M356" i="6" s="1"/>
  <c r="L368" i="6"/>
  <c r="M368" i="6" s="1"/>
  <c r="L380" i="6"/>
  <c r="M380" i="6" s="1"/>
  <c r="L392" i="6"/>
  <c r="M392" i="6" s="1"/>
  <c r="L404" i="6"/>
  <c r="M404" i="6" s="1"/>
  <c r="L416" i="6"/>
  <c r="M416" i="6" s="1"/>
  <c r="L428" i="6"/>
  <c r="M428" i="6" s="1"/>
  <c r="L440" i="6"/>
  <c r="M440" i="6" s="1"/>
  <c r="L452" i="6"/>
  <c r="M452" i="6" s="1"/>
  <c r="L464" i="6"/>
  <c r="M464" i="6" s="1"/>
  <c r="L476" i="6"/>
  <c r="M476" i="6" s="1"/>
  <c r="L488" i="6"/>
  <c r="M488" i="6" s="1"/>
  <c r="L296" i="6"/>
  <c r="M296" i="6" s="1"/>
  <c r="D49" i="12"/>
  <c r="N49" i="12"/>
  <c r="C49" i="12"/>
  <c r="O75" i="6"/>
  <c r="L193" i="6"/>
  <c r="M193" i="6" s="1"/>
  <c r="L205" i="6"/>
  <c r="M205" i="6" s="1"/>
  <c r="L217" i="6"/>
  <c r="M217" i="6" s="1"/>
  <c r="L229" i="6"/>
  <c r="M229" i="6" s="1"/>
  <c r="L241" i="6"/>
  <c r="M241" i="6" s="1"/>
  <c r="L253" i="6"/>
  <c r="M253" i="6" s="1"/>
  <c r="L265" i="6"/>
  <c r="M265" i="6" s="1"/>
  <c r="L277" i="6"/>
  <c r="M277" i="6" s="1"/>
  <c r="L289" i="6"/>
  <c r="M289" i="6" s="1"/>
  <c r="L301" i="6"/>
  <c r="M301" i="6" s="1"/>
  <c r="L313" i="6"/>
  <c r="M313" i="6" s="1"/>
  <c r="L337" i="6"/>
  <c r="M337" i="6" s="1"/>
  <c r="L361" i="6"/>
  <c r="M361" i="6" s="1"/>
  <c r="L385" i="6"/>
  <c r="M385" i="6" s="1"/>
  <c r="L409" i="6"/>
  <c r="M409" i="6" s="1"/>
  <c r="L433" i="6"/>
  <c r="M433" i="6" s="1"/>
  <c r="L457" i="6"/>
  <c r="M457" i="6" s="1"/>
  <c r="L481" i="6"/>
  <c r="M481" i="6" s="1"/>
  <c r="L325" i="6"/>
  <c r="M325" i="6" s="1"/>
  <c r="L349" i="6"/>
  <c r="M349" i="6" s="1"/>
  <c r="L373" i="6"/>
  <c r="M373" i="6" s="1"/>
  <c r="L397" i="6"/>
  <c r="M397" i="6" s="1"/>
  <c r="L421" i="6"/>
  <c r="M421" i="6" s="1"/>
  <c r="L445" i="6"/>
  <c r="M445" i="6" s="1"/>
  <c r="L469" i="6"/>
  <c r="M469" i="6" s="1"/>
  <c r="L493" i="6"/>
  <c r="M493" i="6" s="1"/>
  <c r="L196" i="6"/>
  <c r="M196" i="6" s="1"/>
  <c r="L208" i="6"/>
  <c r="M208" i="6" s="1"/>
  <c r="L220" i="6"/>
  <c r="M220" i="6" s="1"/>
  <c r="L232" i="6"/>
  <c r="M232" i="6" s="1"/>
  <c r="L244" i="6"/>
  <c r="M244" i="6" s="1"/>
  <c r="L256" i="6"/>
  <c r="M256" i="6" s="1"/>
  <c r="L268" i="6"/>
  <c r="M268" i="6" s="1"/>
  <c r="L280" i="6"/>
  <c r="M280" i="6" s="1"/>
  <c r="L292" i="6"/>
  <c r="M292" i="6" s="1"/>
  <c r="L304" i="6"/>
  <c r="M304" i="6" s="1"/>
  <c r="L316" i="6"/>
  <c r="M316" i="6" s="1"/>
  <c r="L328" i="6"/>
  <c r="M328" i="6" s="1"/>
  <c r="L340" i="6"/>
  <c r="M340" i="6" s="1"/>
  <c r="L352" i="6"/>
  <c r="M352" i="6" s="1"/>
  <c r="L364" i="6"/>
  <c r="M364" i="6" s="1"/>
  <c r="L376" i="6"/>
  <c r="M376" i="6" s="1"/>
  <c r="L388" i="6"/>
  <c r="M388" i="6" s="1"/>
  <c r="L400" i="6"/>
  <c r="M400" i="6" s="1"/>
  <c r="L412" i="6"/>
  <c r="M412" i="6" s="1"/>
  <c r="L424" i="6"/>
  <c r="M424" i="6" s="1"/>
  <c r="L436" i="6"/>
  <c r="M436" i="6" s="1"/>
  <c r="L448" i="6"/>
  <c r="M448" i="6" s="1"/>
  <c r="L460" i="6"/>
  <c r="M460" i="6" s="1"/>
  <c r="L472" i="6"/>
  <c r="M472" i="6" s="1"/>
  <c r="L484" i="6"/>
  <c r="M484" i="6" s="1"/>
  <c r="L496" i="6"/>
  <c r="M496" i="6" s="1"/>
  <c r="G8" i="12"/>
  <c r="L48" i="12"/>
  <c r="L198" i="6"/>
  <c r="M198" i="6" s="1"/>
  <c r="L222" i="6"/>
  <c r="M222" i="6" s="1"/>
  <c r="L246" i="6"/>
  <c r="M246" i="6" s="1"/>
  <c r="L270" i="6"/>
  <c r="M270" i="6" s="1"/>
  <c r="L294" i="6"/>
  <c r="M294" i="6" s="1"/>
  <c r="L210" i="6"/>
  <c r="M210" i="6" s="1"/>
  <c r="L234" i="6"/>
  <c r="M234" i="6" s="1"/>
  <c r="L258" i="6"/>
  <c r="M258" i="6" s="1"/>
  <c r="L282" i="6"/>
  <c r="M282" i="6" s="1"/>
  <c r="L342" i="6"/>
  <c r="M342" i="6" s="1"/>
  <c r="L390" i="6"/>
  <c r="M390" i="6" s="1"/>
  <c r="L486" i="6"/>
  <c r="M486" i="6" s="1"/>
  <c r="L330" i="6"/>
  <c r="M330" i="6" s="1"/>
  <c r="L378" i="6"/>
  <c r="M378" i="6" s="1"/>
  <c r="L474" i="6"/>
  <c r="M474" i="6" s="1"/>
  <c r="L318" i="6"/>
  <c r="M318" i="6" s="1"/>
  <c r="L366" i="6"/>
  <c r="M366" i="6" s="1"/>
  <c r="L414" i="6"/>
  <c r="M414" i="6" s="1"/>
  <c r="L462" i="6"/>
  <c r="M462" i="6" s="1"/>
  <c r="L306" i="6"/>
  <c r="M306" i="6" s="1"/>
  <c r="L354" i="6"/>
  <c r="M354" i="6" s="1"/>
  <c r="L402" i="6"/>
  <c r="M402" i="6" s="1"/>
  <c r="L450" i="6"/>
  <c r="M450" i="6" s="1"/>
  <c r="L438" i="6"/>
  <c r="M438" i="6" s="1"/>
  <c r="L426" i="6"/>
  <c r="M426" i="6" s="1"/>
  <c r="C56" i="12"/>
  <c r="N55" i="12"/>
  <c r="O118" i="6"/>
  <c r="L201" i="6"/>
  <c r="M201" i="6" s="1"/>
  <c r="L213" i="6"/>
  <c r="M213" i="6" s="1"/>
  <c r="L225" i="6"/>
  <c r="M225" i="6" s="1"/>
  <c r="L237" i="6"/>
  <c r="M237" i="6" s="1"/>
  <c r="L249" i="6"/>
  <c r="M249" i="6" s="1"/>
  <c r="L261" i="6"/>
  <c r="M261" i="6" s="1"/>
  <c r="L273" i="6"/>
  <c r="M273" i="6" s="1"/>
  <c r="L285" i="6"/>
  <c r="M285" i="6" s="1"/>
  <c r="L297" i="6"/>
  <c r="M297" i="6" s="1"/>
  <c r="L345" i="6"/>
  <c r="M345" i="6" s="1"/>
  <c r="L369" i="6"/>
  <c r="M369" i="6" s="1"/>
  <c r="L393" i="6"/>
  <c r="M393" i="6" s="1"/>
  <c r="L417" i="6"/>
  <c r="M417" i="6" s="1"/>
  <c r="L441" i="6"/>
  <c r="M441" i="6" s="1"/>
  <c r="L465" i="6"/>
  <c r="M465" i="6" s="1"/>
  <c r="L489" i="6"/>
  <c r="M489" i="6" s="1"/>
  <c r="L309" i="6"/>
  <c r="M309" i="6" s="1"/>
  <c r="L321" i="6"/>
  <c r="M321" i="6" s="1"/>
  <c r="L333" i="6"/>
  <c r="M333" i="6" s="1"/>
  <c r="L357" i="6"/>
  <c r="M357" i="6" s="1"/>
  <c r="L381" i="6"/>
  <c r="M381" i="6" s="1"/>
  <c r="L405" i="6"/>
  <c r="M405" i="6" s="1"/>
  <c r="L429" i="6"/>
  <c r="M429" i="6" s="1"/>
  <c r="L453" i="6"/>
  <c r="M453" i="6" s="1"/>
  <c r="L477" i="6"/>
  <c r="M477" i="6" s="1"/>
  <c r="L303" i="6"/>
  <c r="M303" i="6" s="1"/>
  <c r="L315" i="6"/>
  <c r="M315" i="6" s="1"/>
  <c r="L327" i="6"/>
  <c r="M327" i="6" s="1"/>
  <c r="L339" i="6"/>
  <c r="M339" i="6" s="1"/>
  <c r="L351" i="6"/>
  <c r="M351" i="6" s="1"/>
  <c r="L363" i="6"/>
  <c r="M363" i="6" s="1"/>
  <c r="L375" i="6"/>
  <c r="M375" i="6" s="1"/>
  <c r="L387" i="6"/>
  <c r="M387" i="6" s="1"/>
  <c r="L399" i="6"/>
  <c r="M399" i="6" s="1"/>
  <c r="L411" i="6"/>
  <c r="M411" i="6" s="1"/>
  <c r="L423" i="6"/>
  <c r="M423" i="6" s="1"/>
  <c r="L435" i="6"/>
  <c r="M435" i="6" s="1"/>
  <c r="L447" i="6"/>
  <c r="M447" i="6" s="1"/>
  <c r="L459" i="6"/>
  <c r="M459" i="6" s="1"/>
  <c r="L471" i="6"/>
  <c r="M471" i="6" s="1"/>
  <c r="L483" i="6"/>
  <c r="M483" i="6" s="1"/>
  <c r="L495" i="6"/>
  <c r="M495" i="6" s="1"/>
  <c r="L207" i="6"/>
  <c r="M207" i="6" s="1"/>
  <c r="L231" i="6"/>
  <c r="M231" i="6" s="1"/>
  <c r="L255" i="6"/>
  <c r="M255" i="6" s="1"/>
  <c r="L279" i="6"/>
  <c r="M279" i="6" s="1"/>
  <c r="L195" i="6"/>
  <c r="M195" i="6" s="1"/>
  <c r="L291" i="6"/>
  <c r="M291" i="6" s="1"/>
  <c r="L243" i="6"/>
  <c r="M243" i="6" s="1"/>
  <c r="L219" i="6"/>
  <c r="M219" i="6" s="1"/>
  <c r="L267" i="6"/>
  <c r="M267" i="6" s="1"/>
  <c r="F43" i="13"/>
  <c r="H43" i="13"/>
  <c r="Q53" i="13"/>
  <c r="G51" i="13"/>
  <c r="D50" i="13"/>
  <c r="F27" i="13"/>
  <c r="G55" i="13"/>
  <c r="F50" i="13"/>
  <c r="O113" i="6"/>
  <c r="O22" i="6"/>
  <c r="O17" i="6"/>
  <c r="O65" i="6"/>
  <c r="O123" i="6"/>
  <c r="O70" i="6"/>
  <c r="O27" i="6"/>
  <c r="O187" i="6"/>
  <c r="O116" i="6"/>
  <c r="O97" i="6"/>
  <c r="O145" i="6"/>
  <c r="O166" i="6"/>
  <c r="O43" i="6"/>
  <c r="O91" i="6"/>
  <c r="O139" i="6"/>
  <c r="O171" i="6"/>
  <c r="O69" i="6"/>
  <c r="O117" i="6"/>
  <c r="O165" i="6"/>
  <c r="O164" i="6"/>
  <c r="O26" i="6"/>
  <c r="O42" i="6"/>
  <c r="O74" i="6"/>
  <c r="O90" i="6"/>
  <c r="O122" i="6"/>
  <c r="O138" i="6"/>
  <c r="O170" i="6"/>
  <c r="O186" i="6"/>
  <c r="O47" i="6"/>
  <c r="O95" i="6"/>
  <c r="O143" i="6"/>
  <c r="O24" i="6"/>
  <c r="O44" i="6"/>
  <c r="O120" i="6"/>
  <c r="O140" i="6"/>
  <c r="O168" i="6"/>
  <c r="O161" i="6"/>
  <c r="O41" i="6"/>
  <c r="O73" i="6"/>
  <c r="O89" i="6"/>
  <c r="O121" i="6"/>
  <c r="O137" i="6"/>
  <c r="O169" i="6"/>
  <c r="O185" i="6"/>
  <c r="O46" i="6"/>
  <c r="O94" i="6"/>
  <c r="O142" i="6"/>
  <c r="O190" i="6"/>
  <c r="O19" i="6"/>
  <c r="O51" i="6"/>
  <c r="O67" i="6"/>
  <c r="O99" i="6"/>
  <c r="O115" i="6"/>
  <c r="O147" i="6"/>
  <c r="O163" i="6"/>
  <c r="S179" i="6"/>
  <c r="O48" i="6"/>
  <c r="O68" i="6"/>
  <c r="O144" i="6"/>
  <c r="O49" i="6"/>
  <c r="O96" i="6"/>
  <c r="O25" i="6"/>
  <c r="O45" i="6"/>
  <c r="O93" i="6"/>
  <c r="O141" i="6"/>
  <c r="O189" i="6"/>
  <c r="O18" i="6"/>
  <c r="O50" i="6"/>
  <c r="O66" i="6"/>
  <c r="O98" i="6"/>
  <c r="O114" i="6"/>
  <c r="O146" i="6"/>
  <c r="O162" i="6"/>
  <c r="O23" i="6"/>
  <c r="O71" i="6"/>
  <c r="O119" i="6"/>
  <c r="O167" i="6"/>
  <c r="O72" i="6"/>
  <c r="O92" i="6"/>
  <c r="O188" i="6"/>
  <c r="D58" i="12"/>
  <c r="F37" i="13"/>
  <c r="H20" i="13"/>
  <c r="F35" i="13"/>
  <c r="F40" i="12"/>
  <c r="F54" i="13"/>
  <c r="H56" i="13"/>
  <c r="F41" i="13"/>
  <c r="I55" i="13"/>
  <c r="D58" i="13"/>
  <c r="D8" i="14"/>
  <c r="H51" i="13"/>
  <c r="I51" i="13"/>
  <c r="C56" i="13"/>
  <c r="D11" i="14"/>
  <c r="D52" i="13"/>
  <c r="I56" i="13"/>
  <c r="C50" i="13"/>
  <c r="D51" i="13"/>
  <c r="I52" i="13"/>
  <c r="H55" i="13"/>
  <c r="D56" i="13"/>
  <c r="D27" i="14"/>
  <c r="F39" i="12"/>
  <c r="F32" i="12"/>
  <c r="H28" i="12"/>
  <c r="H20" i="12"/>
  <c r="H26" i="12"/>
  <c r="F43" i="12"/>
  <c r="H40" i="12"/>
  <c r="D54" i="12"/>
  <c r="H43" i="12"/>
  <c r="H39" i="12"/>
  <c r="C57" i="12"/>
  <c r="H30" i="12"/>
  <c r="F26" i="12"/>
  <c r="D57" i="12"/>
  <c r="H42" i="12"/>
  <c r="F34" i="12"/>
  <c r="H22" i="12"/>
  <c r="F38" i="12"/>
  <c r="H38" i="12"/>
  <c r="H41" i="12"/>
  <c r="F22" i="12"/>
  <c r="F42" i="12"/>
  <c r="F41" i="12"/>
  <c r="F28" i="13"/>
  <c r="H28" i="13"/>
  <c r="F23" i="13"/>
  <c r="F24" i="13"/>
  <c r="H39" i="13"/>
  <c r="F39" i="13"/>
  <c r="D26" i="14"/>
  <c r="E26" i="14"/>
  <c r="D28" i="14"/>
  <c r="E28" i="14"/>
  <c r="D25" i="14"/>
  <c r="E25" i="14"/>
  <c r="H32" i="13"/>
  <c r="H24" i="13"/>
  <c r="L36" i="13"/>
  <c r="F31" i="13"/>
  <c r="L44" i="13"/>
  <c r="F37" i="12"/>
  <c r="F20" i="12"/>
  <c r="F35" i="12"/>
  <c r="H24" i="12"/>
  <c r="F30" i="12"/>
  <c r="H32" i="12"/>
  <c r="H34" i="12"/>
  <c r="H35" i="12"/>
  <c r="H36" i="12"/>
  <c r="E8" i="14"/>
  <c r="F28" i="12"/>
  <c r="F36" i="12"/>
  <c r="H37" i="12"/>
  <c r="E9" i="14"/>
  <c r="E11" i="14"/>
  <c r="F24" i="12"/>
  <c r="E7" i="14"/>
  <c r="E10" i="14"/>
  <c r="D52" i="12"/>
  <c r="F21" i="13"/>
  <c r="H21" i="13"/>
  <c r="Q52" i="13"/>
  <c r="C53" i="13"/>
  <c r="D53" i="13"/>
  <c r="E6" i="14"/>
  <c r="D23" i="14"/>
  <c r="C52" i="12"/>
  <c r="C53" i="12"/>
  <c r="G10" i="13"/>
  <c r="F19" i="13"/>
  <c r="H22" i="13"/>
  <c r="H23" i="13"/>
  <c r="H26" i="13"/>
  <c r="H27" i="13"/>
  <c r="H30" i="13"/>
  <c r="L35" i="13"/>
  <c r="H31" i="13"/>
  <c r="H34" i="13"/>
  <c r="L39" i="13"/>
  <c r="H36" i="13"/>
  <c r="L41" i="13"/>
  <c r="H38" i="13"/>
  <c r="L45" i="13"/>
  <c r="H40" i="13"/>
  <c r="H42" i="13"/>
  <c r="L47" i="13"/>
  <c r="I49" i="13"/>
  <c r="H52" i="13"/>
  <c r="G53" i="13"/>
  <c r="H53" i="13"/>
  <c r="D54" i="13"/>
  <c r="G54" i="13"/>
  <c r="C55" i="13"/>
  <c r="F57" i="13"/>
  <c r="C58" i="13"/>
  <c r="D6" i="14"/>
  <c r="D10" i="14"/>
  <c r="E24" i="14"/>
  <c r="F21" i="12"/>
  <c r="F23" i="12"/>
  <c r="H23" i="12"/>
  <c r="F25" i="12"/>
  <c r="F27" i="12"/>
  <c r="H27" i="12"/>
  <c r="F29" i="12"/>
  <c r="F31" i="12"/>
  <c r="H31" i="12"/>
  <c r="F33" i="12"/>
  <c r="D53" i="12"/>
  <c r="C55" i="12"/>
  <c r="D55" i="12"/>
  <c r="F20" i="13"/>
  <c r="F22" i="13"/>
  <c r="F26" i="13"/>
  <c r="F30" i="13"/>
  <c r="F34" i="13"/>
  <c r="F36" i="13"/>
  <c r="F38" i="13"/>
  <c r="F40" i="13"/>
  <c r="F42" i="13"/>
  <c r="F53" i="13"/>
  <c r="C54" i="13"/>
  <c r="D55" i="13"/>
  <c r="Q55" i="13"/>
  <c r="F56" i="13"/>
  <c r="G56" i="13"/>
  <c r="Q57" i="13"/>
  <c r="D9" i="14"/>
  <c r="E23" i="14"/>
  <c r="E27" i="14"/>
  <c r="F25" i="13"/>
  <c r="H25" i="13"/>
  <c r="F29" i="13"/>
  <c r="L34" i="13"/>
  <c r="H29" i="13"/>
  <c r="F33" i="13"/>
  <c r="L38" i="13"/>
  <c r="H33" i="13"/>
  <c r="Q51" i="13"/>
  <c r="F52" i="13"/>
  <c r="G52" i="13"/>
  <c r="G57" i="13"/>
  <c r="H57" i="13"/>
  <c r="G58" i="13"/>
  <c r="H21" i="12"/>
  <c r="H25" i="12"/>
  <c r="H29" i="12"/>
  <c r="H33" i="12"/>
  <c r="C51" i="12"/>
  <c r="D51" i="12"/>
  <c r="D56" i="12"/>
  <c r="H35" i="13"/>
  <c r="L40" i="13"/>
  <c r="H37" i="13"/>
  <c r="L42" i="13"/>
  <c r="H41" i="13"/>
  <c r="L46" i="13"/>
  <c r="G11" i="13"/>
  <c r="H49" i="13"/>
  <c r="G50" i="13"/>
  <c r="C51" i="13"/>
  <c r="I53" i="13"/>
  <c r="Q56" i="13"/>
  <c r="C57" i="13"/>
  <c r="D57" i="13"/>
  <c r="F58" i="13"/>
  <c r="C54" i="12"/>
  <c r="C58" i="12"/>
  <c r="F32" i="13"/>
  <c r="I50" i="13"/>
  <c r="F51" i="13"/>
  <c r="Q50" i="13"/>
  <c r="C52" i="13"/>
  <c r="I54" i="13"/>
  <c r="F55" i="13"/>
  <c r="I58" i="13"/>
  <c r="H50" i="13"/>
  <c r="H54" i="13"/>
  <c r="H58" i="13"/>
  <c r="L199" i="6" l="1"/>
  <c r="M199" i="6" s="1"/>
  <c r="L403" i="6"/>
  <c r="M403" i="6" s="1"/>
  <c r="L307" i="6"/>
  <c r="M307" i="6" s="1"/>
  <c r="L211" i="6"/>
  <c r="M211" i="6" s="1"/>
  <c r="L247" i="6"/>
  <c r="M247" i="6" s="1"/>
  <c r="L475" i="6"/>
  <c r="M475" i="6" s="1"/>
  <c r="L427" i="6"/>
  <c r="M427" i="6" s="1"/>
  <c r="L379" i="6"/>
  <c r="M379" i="6" s="1"/>
  <c r="L331" i="6"/>
  <c r="M331" i="6" s="1"/>
  <c r="L235" i="6"/>
  <c r="M235" i="6" s="1"/>
  <c r="L295" i="6"/>
  <c r="M295" i="6" s="1"/>
  <c r="L451" i="6"/>
  <c r="M451" i="6" s="1"/>
  <c r="L355" i="6"/>
  <c r="M355" i="6" s="1"/>
  <c r="L283" i="6"/>
  <c r="M283" i="6" s="1"/>
  <c r="L271" i="6"/>
  <c r="M271" i="6" s="1"/>
  <c r="L487" i="6"/>
  <c r="M487" i="6" s="1"/>
  <c r="L439" i="6"/>
  <c r="M439" i="6" s="1"/>
  <c r="L391" i="6"/>
  <c r="M391" i="6" s="1"/>
  <c r="E19" i="14"/>
  <c r="N196" i="6"/>
  <c r="E49" i="12" s="1"/>
  <c r="F8" i="13"/>
  <c r="G49" i="12"/>
  <c r="M49" i="12"/>
  <c r="P49" i="12" s="1"/>
  <c r="F49" i="12"/>
  <c r="H49" i="12"/>
  <c r="I49" i="12"/>
  <c r="L214" i="6"/>
  <c r="M214" i="6" s="1"/>
  <c r="L238" i="6"/>
  <c r="M238" i="6" s="1"/>
  <c r="L262" i="6"/>
  <c r="M262" i="6" s="1"/>
  <c r="L286" i="6"/>
  <c r="M286" i="6" s="1"/>
  <c r="L298" i="6"/>
  <c r="M298" i="6" s="1"/>
  <c r="L202" i="6"/>
  <c r="M202" i="6" s="1"/>
  <c r="L226" i="6"/>
  <c r="M226" i="6" s="1"/>
  <c r="L250" i="6"/>
  <c r="M250" i="6" s="1"/>
  <c r="L274" i="6"/>
  <c r="M274" i="6" s="1"/>
  <c r="L310" i="6"/>
  <c r="M310" i="6" s="1"/>
  <c r="L358" i="6"/>
  <c r="M358" i="6" s="1"/>
  <c r="L454" i="6"/>
  <c r="M454" i="6" s="1"/>
  <c r="L346" i="6"/>
  <c r="M346" i="6" s="1"/>
  <c r="L442" i="6"/>
  <c r="M442" i="6" s="1"/>
  <c r="L334" i="6"/>
  <c r="M334" i="6" s="1"/>
  <c r="L382" i="6"/>
  <c r="M382" i="6" s="1"/>
  <c r="L430" i="6"/>
  <c r="M430" i="6" s="1"/>
  <c r="L478" i="6"/>
  <c r="M478" i="6" s="1"/>
  <c r="L322" i="6"/>
  <c r="M322" i="6" s="1"/>
  <c r="L370" i="6"/>
  <c r="M370" i="6" s="1"/>
  <c r="L418" i="6"/>
  <c r="M418" i="6" s="1"/>
  <c r="L466" i="6"/>
  <c r="M466" i="6" s="1"/>
  <c r="L406" i="6"/>
  <c r="M406" i="6" s="1"/>
  <c r="L394" i="6"/>
  <c r="M394" i="6" s="1"/>
  <c r="L490" i="6"/>
  <c r="M490" i="6" s="1"/>
  <c r="F8" i="12"/>
  <c r="S191" i="6"/>
  <c r="L197" i="6"/>
  <c r="M197" i="6" s="1"/>
  <c r="L209" i="6"/>
  <c r="M209" i="6" s="1"/>
  <c r="L221" i="6"/>
  <c r="M221" i="6" s="1"/>
  <c r="L233" i="6"/>
  <c r="M233" i="6" s="1"/>
  <c r="L245" i="6"/>
  <c r="M245" i="6" s="1"/>
  <c r="L257" i="6"/>
  <c r="M257" i="6" s="1"/>
  <c r="L269" i="6"/>
  <c r="M269" i="6" s="1"/>
  <c r="L281" i="6"/>
  <c r="M281" i="6" s="1"/>
  <c r="L293" i="6"/>
  <c r="M293" i="6" s="1"/>
  <c r="L329" i="6"/>
  <c r="M329" i="6" s="1"/>
  <c r="L353" i="6"/>
  <c r="M353" i="6" s="1"/>
  <c r="L377" i="6"/>
  <c r="M377" i="6" s="1"/>
  <c r="L401" i="6"/>
  <c r="M401" i="6" s="1"/>
  <c r="L425" i="6"/>
  <c r="M425" i="6" s="1"/>
  <c r="L449" i="6"/>
  <c r="M449" i="6" s="1"/>
  <c r="L473" i="6"/>
  <c r="M473" i="6" s="1"/>
  <c r="L305" i="6"/>
  <c r="M305" i="6" s="1"/>
  <c r="L317" i="6"/>
  <c r="M317" i="6" s="1"/>
  <c r="L341" i="6"/>
  <c r="M341" i="6" s="1"/>
  <c r="L365" i="6"/>
  <c r="M365" i="6" s="1"/>
  <c r="L389" i="6"/>
  <c r="M389" i="6" s="1"/>
  <c r="L413" i="6"/>
  <c r="M413" i="6" s="1"/>
  <c r="L437" i="6"/>
  <c r="M437" i="6" s="1"/>
  <c r="L461" i="6"/>
  <c r="M461" i="6" s="1"/>
  <c r="L485" i="6"/>
  <c r="M485" i="6" s="1"/>
  <c r="Q54" i="13"/>
  <c r="Q49" i="13"/>
  <c r="F11" i="13"/>
  <c r="F10" i="13"/>
  <c r="D19" i="14"/>
  <c r="E36" i="14"/>
  <c r="D36" i="14"/>
  <c r="N472" i="6" l="1"/>
  <c r="N484" i="6"/>
  <c r="N244" i="6"/>
  <c r="E53" i="12" s="1"/>
  <c r="M53" i="12" s="1"/>
  <c r="P53" i="12" s="1"/>
  <c r="N448" i="6"/>
  <c r="N460" i="6"/>
  <c r="N376" i="6"/>
  <c r="N292" i="6"/>
  <c r="E57" i="12" s="1"/>
  <c r="M57" i="12" s="1"/>
  <c r="P57" i="12" s="1"/>
  <c r="N424" i="6"/>
  <c r="N436" i="6"/>
  <c r="N220" i="6"/>
  <c r="E51" i="12" s="1"/>
  <c r="M51" i="12" s="1"/>
  <c r="P51" i="12" s="1"/>
  <c r="N388" i="6"/>
  <c r="N400" i="6"/>
  <c r="N316" i="6"/>
  <c r="N256" i="6"/>
  <c r="E54" i="12" s="1"/>
  <c r="M54" i="12" s="1"/>
  <c r="P54" i="12" s="1"/>
  <c r="N208" i="6"/>
  <c r="E50" i="12" s="1"/>
  <c r="M50" i="12" s="1"/>
  <c r="P50" i="12" s="1"/>
  <c r="N496" i="6"/>
  <c r="N304" i="6"/>
  <c r="E58" i="12" s="1"/>
  <c r="M58" i="12" s="1"/>
  <c r="P58" i="12" s="1"/>
  <c r="N352" i="6"/>
  <c r="N280" i="6"/>
  <c r="E56" i="12" s="1"/>
  <c r="M56" i="12" s="1"/>
  <c r="P56" i="12" s="1"/>
  <c r="N364" i="6"/>
  <c r="N232" i="6"/>
  <c r="E52" i="12" s="1"/>
  <c r="M52" i="12" s="1"/>
  <c r="P52" i="12" s="1"/>
  <c r="N328" i="6"/>
  <c r="N340" i="6"/>
  <c r="N268" i="6"/>
  <c r="E55" i="12" s="1"/>
  <c r="M55" i="12" s="1"/>
  <c r="P55" i="12" s="1"/>
  <c r="N412" i="6"/>
  <c r="D50" i="12"/>
  <c r="G10" i="12"/>
  <c r="C50" i="12"/>
  <c r="F10" i="12" s="1"/>
  <c r="H50" i="12" l="1"/>
  <c r="F50" i="12"/>
  <c r="I50" i="12"/>
  <c r="G50" i="12"/>
  <c r="I51" i="12" l="1"/>
  <c r="F51" i="12"/>
  <c r="H51" i="12"/>
  <c r="G51" i="12"/>
  <c r="H52" i="12" l="1"/>
  <c r="F52" i="12"/>
  <c r="G52" i="12"/>
  <c r="I52" i="12"/>
  <c r="I53" i="12" l="1"/>
  <c r="H53" i="12"/>
  <c r="G53" i="12"/>
  <c r="F53" i="12"/>
  <c r="H54" i="12" l="1"/>
  <c r="I54" i="12"/>
  <c r="F54" i="12"/>
  <c r="G54" i="12"/>
  <c r="F56" i="12" l="1"/>
  <c r="F55" i="12"/>
  <c r="G55" i="12"/>
  <c r="I55" i="12"/>
  <c r="H55" i="12"/>
  <c r="I56" i="12" l="1"/>
  <c r="H56" i="12"/>
  <c r="G56" i="12"/>
  <c r="I57" i="12" l="1"/>
  <c r="G57" i="12"/>
  <c r="H57" i="12"/>
  <c r="F57" i="12"/>
  <c r="I58" i="12" l="1"/>
  <c r="G11" i="12"/>
  <c r="G58" i="12"/>
  <c r="H58" i="12"/>
  <c r="F58" i="12"/>
  <c r="F11" i="12" s="1"/>
</calcChain>
</file>

<file path=xl/sharedStrings.xml><?xml version="1.0" encoding="utf-8"?>
<sst xmlns="http://schemas.openxmlformats.org/spreadsheetml/2006/main" count="233" uniqueCount="127">
  <si>
    <t>Year</t>
  </si>
  <si>
    <t>Month</t>
  </si>
  <si>
    <t>Actual</t>
  </si>
  <si>
    <t>Pred</t>
  </si>
  <si>
    <t>Upper</t>
  </si>
  <si>
    <t>Lower</t>
  </si>
  <si>
    <t>Sigma</t>
  </si>
  <si>
    <t>CONST</t>
  </si>
  <si>
    <t>LagDep(1)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</si>
  <si>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</si>
  <si>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</si>
  <si>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</si>
  <si>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</si>
  <si>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</si>
  <si>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</si>
  <si>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</si>
  <si>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</si>
  <si>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</si>
  <si>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</si>
  <si>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</si>
  <si>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</si>
  <si>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</si>
  <si>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</si>
  <si>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</si>
  <si>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</si>
  <si>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</si>
  <si>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</si>
  <si>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</si>
  <si>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</si>
  <si>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</si>
  <si>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</si>
  <si>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</si>
  <si>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</si>
  <si>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</si>
  <si>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</si>
  <si>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</si>
  <si>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</si>
  <si>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</si>
  <si>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</si>
  <si>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</si>
  <si>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</si>
  <si>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</si>
  <si>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</si>
  <si>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</si>
  <si>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</si>
  <si>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</si>
  <si>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</si>
  <si>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</si>
  <si>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</si>
  <si>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</si>
  <si>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</si>
  <si>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</si>
  <si>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</si>
  <si>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</si>
  <si>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</si>
  <si>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</si>
  <si>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</si>
  <si>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</si>
  <si>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SHWYcust_2015.LagDep(1)</t>
  </si>
  <si>
    <t>MA(1)</t>
  </si>
  <si>
    <t>Actual_Customers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</si>
  <si>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</si>
  <si>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</si>
  <si>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</si>
  <si>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</si>
  <si>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</si>
  <si>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</si>
  <si>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</si>
  <si>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</si>
  <si>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STREET &amp; HIGHWAY BILLED SALES</t>
  </si>
  <si>
    <t>AVERAGE ANNUAL GROWTH</t>
  </si>
  <si>
    <t>HISTORY</t>
  </si>
  <si>
    <t>Growth</t>
  </si>
  <si>
    <t>Absolute</t>
  </si>
  <si>
    <t>%</t>
  </si>
  <si>
    <t>2014 New Fcst</t>
  </si>
  <si>
    <t>2014 TYSP</t>
  </si>
  <si>
    <t xml:space="preserve">FORECAST </t>
  </si>
  <si>
    <t xml:space="preserve">Delta </t>
  </si>
  <si>
    <t>Forecast</t>
  </si>
  <si>
    <t xml:space="preserve">New  Forecast </t>
  </si>
  <si>
    <t>STREET &amp; HIGHWAY CUSTOMERS</t>
  </si>
  <si>
    <t>St &amp; Hwy Sales</t>
  </si>
  <si>
    <t>Diff</t>
  </si>
  <si>
    <t>Diff %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</si>
  <si>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</si>
  <si>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</si>
  <si>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</si>
  <si>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</si>
  <si>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</si>
  <si>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</si>
  <si>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</si>
  <si>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</si>
  <si>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</si>
  <si>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</si>
  <si>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</si>
  <si>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</si>
  <si>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</si>
  <si>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&lt;&lt;&lt; UPDATE</t>
  </si>
  <si>
    <t>St &amp; Hwy Customers</t>
  </si>
  <si>
    <t>2015 TYSP</t>
  </si>
  <si>
    <t>Annual Customers</t>
  </si>
  <si>
    <t>Annual Predicted Customers</t>
  </si>
  <si>
    <t>Actual Sales</t>
  </si>
  <si>
    <t>Annual Actual Sales</t>
  </si>
  <si>
    <t>Actual UPC</t>
  </si>
  <si>
    <t>Annual Actual / Pred Sales</t>
  </si>
  <si>
    <t>Pred Sales</t>
  </si>
  <si>
    <t>UPC to Calculate Sales</t>
  </si>
  <si>
    <t>12 Month UPC Average</t>
  </si>
  <si>
    <t>2015 New Fcst</t>
  </si>
  <si>
    <t>HISTORY (1990 to 2014)</t>
  </si>
  <si>
    <t>Based on Fcst for 2015 TYSP (2015-2024)</t>
  </si>
  <si>
    <t>Based on New Fcst for 2015 (2015-2024)</t>
  </si>
  <si>
    <t>OPC 010258</t>
  </si>
  <si>
    <t>FPL RC-16</t>
  </si>
  <si>
    <t>OPC 010259</t>
  </si>
  <si>
    <t>OPC 010260</t>
  </si>
  <si>
    <t>OPC 010261</t>
  </si>
  <si>
    <t>OPC 010262</t>
  </si>
  <si>
    <t>OPC 010263</t>
  </si>
  <si>
    <t>OPC 010264</t>
  </si>
  <si>
    <t>OPC 010265</t>
  </si>
  <si>
    <t>OPC 010266</t>
  </si>
  <si>
    <t>OPC 010267</t>
  </si>
  <si>
    <t>OPC 010268</t>
  </si>
  <si>
    <t>OPC 010269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</si>
</sst>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0.0%"/>
    <numFmt numFmtId="173" formatCode="#,##0;\-#,##0"/>
    <numFmt numFmtId="174" formatCode="_(* #,##0_);_(* \(#,##0\);_(* &quot;-&quot;??_);_(@_)"/>
    <numFmt numFmtId="175" formatCode="0.000000"/>
    <numFmt numFmtId="176" formatCode="#,##0.0000;\-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" fontId="19" fillId="6" borderId="5" applyNumberFormat="0" applyProtection="0">
      <alignment vertical="center"/>
    </xf>
    <xf numFmtId="4" fontId="20" fillId="7" borderId="5" applyNumberFormat="0" applyProtection="0">
      <alignment vertical="center"/>
    </xf>
    <xf numFmtId="4" fontId="19" fillId="7" borderId="5" applyNumberFormat="0" applyProtection="0">
      <alignment horizontal="left" vertical="center" indent="1"/>
    </xf>
    <xf numFmtId="0" fontId="19" fillId="7" borderId="5" applyNumberFormat="0" applyProtection="0">
      <alignment horizontal="left" vertical="top" indent="1"/>
    </xf>
    <xf numFmtId="4" fontId="21" fillId="0" borderId="0" applyNumberFormat="0" applyProtection="0">
      <alignment horizontal="left"/>
    </xf>
    <xf numFmtId="4" fontId="22" fillId="8" borderId="5" applyNumberFormat="0" applyProtection="0">
      <alignment horizontal="right" vertical="center"/>
    </xf>
    <xf numFmtId="4" fontId="22" fillId="9" borderId="5" applyNumberFormat="0" applyProtection="0">
      <alignment horizontal="right" vertical="center"/>
    </xf>
    <xf numFmtId="4" fontId="22" fillId="10" borderId="5" applyNumberFormat="0" applyProtection="0">
      <alignment horizontal="right" vertical="center"/>
    </xf>
    <xf numFmtId="4" fontId="22" fillId="11" borderId="5" applyNumberFormat="0" applyProtection="0">
      <alignment horizontal="right" vertical="center"/>
    </xf>
    <xf numFmtId="4" fontId="22" fillId="12" borderId="5" applyNumberFormat="0" applyProtection="0">
      <alignment horizontal="right" vertical="center"/>
    </xf>
    <xf numFmtId="4" fontId="22" fillId="13" borderId="5" applyNumberFormat="0" applyProtection="0">
      <alignment horizontal="right" vertical="center"/>
    </xf>
    <xf numFmtId="4" fontId="22" fillId="14" borderId="5" applyNumberFormat="0" applyProtection="0">
      <alignment horizontal="right" vertical="center"/>
    </xf>
    <xf numFmtId="4" fontId="22" fillId="15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19" fillId="17" borderId="6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3" fillId="18" borderId="0" applyNumberFormat="0" applyProtection="0">
      <alignment horizontal="left" vertical="center" indent="1"/>
    </xf>
    <xf numFmtId="4" fontId="22" fillId="19" borderId="5" applyNumberFormat="0" applyProtection="0">
      <alignment horizontal="right" vertical="center"/>
    </xf>
    <xf numFmtId="4" fontId="22" fillId="0" borderId="0" applyNumberFormat="0" applyProtection="0">
      <alignment horizontal="left" vertical="center" indent="1"/>
    </xf>
    <xf numFmtId="4" fontId="22" fillId="20" borderId="0" applyNumberFormat="0" applyProtection="0">
      <alignment horizontal="left" vertical="center" indent="1"/>
    </xf>
    <xf numFmtId="0" fontId="11" fillId="18" borderId="5" applyNumberFormat="0" applyProtection="0">
      <alignment horizontal="left" vertical="center" indent="1"/>
    </xf>
    <xf numFmtId="0" fontId="3" fillId="18" borderId="5" applyNumberFormat="0" applyProtection="0">
      <alignment horizontal="left" vertical="top" indent="1"/>
    </xf>
    <xf numFmtId="0" fontId="3" fillId="20" borderId="5" applyNumberFormat="0" applyProtection="0">
      <alignment horizontal="left" vertical="center" indent="1"/>
    </xf>
    <xf numFmtId="0" fontId="3" fillId="20" borderId="5" applyNumberFormat="0" applyProtection="0">
      <alignment horizontal="left" vertical="top" indent="1"/>
    </xf>
    <xf numFmtId="0" fontId="3" fillId="21" borderId="5" applyNumberFormat="0" applyProtection="0">
      <alignment horizontal="left" vertical="center" indent="1"/>
    </xf>
    <xf numFmtId="0" fontId="3" fillId="21" borderId="5" applyNumberFormat="0" applyProtection="0">
      <alignment horizontal="left" vertical="top" indent="1"/>
    </xf>
    <xf numFmtId="0" fontId="3" fillId="22" borderId="5" applyNumberFormat="0" applyProtection="0">
      <alignment horizontal="left" vertical="center" indent="1"/>
    </xf>
    <xf numFmtId="0" fontId="3" fillId="22" borderId="5" applyNumberFormat="0" applyProtection="0">
      <alignment horizontal="left" vertical="top" indent="1"/>
    </xf>
    <xf numFmtId="0" fontId="3" fillId="0" borderId="0"/>
    <xf numFmtId="4" fontId="22" fillId="23" borderId="5" applyNumberFormat="0" applyProtection="0">
      <alignment vertical="center"/>
    </xf>
    <xf numFmtId="4" fontId="24" fillId="23" borderId="5" applyNumberFormat="0" applyProtection="0">
      <alignment vertical="center"/>
    </xf>
    <xf numFmtId="4" fontId="22" fillId="23" borderId="5" applyNumberFormat="0" applyProtection="0">
      <alignment horizontal="left" vertical="center" indent="1"/>
    </xf>
    <xf numFmtId="0" fontId="22" fillId="23" borderId="5" applyNumberFormat="0" applyProtection="0">
      <alignment horizontal="left" vertical="top" indent="1"/>
    </xf>
    <xf numFmtId="4" fontId="22" fillId="0" borderId="0" applyNumberFormat="0" applyProtection="0">
      <alignment horizontal="right"/>
    </xf>
    <xf numFmtId="4" fontId="19" fillId="0" borderId="7" applyNumberFormat="0" applyProtection="0">
      <alignment horizontal="right" vertical="center"/>
    </xf>
    <xf numFmtId="4" fontId="19" fillId="0" borderId="0" applyNumberFormat="0" applyProtection="0">
      <alignment horizontal="left" vertical="center" wrapText="1" indent="1"/>
    </xf>
    <xf numFmtId="0" fontId="21" fillId="0" borderId="0" applyNumberFormat="0" applyProtection="0">
      <alignment horizontal="center" wrapText="1"/>
    </xf>
    <xf numFmtId="4" fontId="25" fillId="0" borderId="0" applyNumberFormat="0" applyProtection="0">
      <alignment horizontal="left"/>
    </xf>
    <xf numFmtId="4" fontId="26" fillId="0" borderId="0" applyNumberFormat="0" applyProtection="0">
      <alignment horizontal="right"/>
    </xf>
    <xf numFmtId="175" fontId="3" fillId="0" borderId="0">
      <alignment horizontal="left" wrapText="1"/>
    </xf>
  </cellStyleXfs>
  <cellXfs count="10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0" fontId="3" fillId="0" borderId="0" xfId="3"/>
    <xf numFmtId="0" fontId="3" fillId="3" borderId="0" xfId="3" applyFill="1"/>
    <xf numFmtId="0" fontId="4" fillId="3" borderId="0" xfId="3" applyFont="1" applyFill="1" applyBorder="1" applyAlignment="1">
      <alignment horizontal="center"/>
    </xf>
    <xf numFmtId="0" fontId="5" fillId="0" borderId="0" xfId="3" applyFont="1"/>
    <xf numFmtId="0" fontId="7" fillId="3" borderId="0" xfId="3" applyFont="1" applyFill="1"/>
    <xf numFmtId="0" fontId="7" fillId="4" borderId="0" xfId="3" quotePrefix="1" applyFont="1" applyFill="1" applyAlignment="1">
      <alignment horizontal="left"/>
    </xf>
    <xf numFmtId="3" fontId="7" fillId="3" borderId="0" xfId="3" applyNumberFormat="1" applyFont="1" applyFill="1" applyAlignment="1">
      <alignment horizontal="center"/>
    </xf>
    <xf numFmtId="172" fontId="7" fillId="3" borderId="0" xfId="3" applyNumberFormat="1" applyFont="1" applyFill="1" applyAlignment="1">
      <alignment horizontal="center"/>
    </xf>
    <xf numFmtId="0" fontId="6" fillId="3" borderId="0" xfId="3" applyFont="1" applyFill="1" applyBorder="1" applyAlignment="1">
      <alignment horizontal="centerContinuous"/>
    </xf>
    <xf numFmtId="0" fontId="7" fillId="3" borderId="0" xfId="3" applyFont="1" applyFill="1" applyAlignment="1">
      <alignment horizontal="centerContinuous"/>
    </xf>
    <xf numFmtId="0" fontId="7" fillId="3" borderId="0" xfId="3" applyFont="1" applyFill="1" applyBorder="1" applyAlignment="1">
      <alignment horizontal="centerContinuous"/>
    </xf>
    <xf numFmtId="0" fontId="7" fillId="3" borderId="0" xfId="3" applyFont="1" applyFill="1" applyAlignment="1">
      <alignment horizontal="center"/>
    </xf>
    <xf numFmtId="3" fontId="7" fillId="3" borderId="0" xfId="3" quotePrefix="1" applyNumberFormat="1" applyFont="1" applyFill="1" applyAlignment="1">
      <alignment horizontal="center"/>
    </xf>
    <xf numFmtId="0" fontId="7" fillId="3" borderId="0" xfId="3" applyFont="1" applyFill="1" applyAlignment="1">
      <alignment horizontal="right"/>
    </xf>
    <xf numFmtId="0" fontId="7" fillId="3" borderId="0" xfId="3" applyFont="1" applyFill="1" applyAlignment="1"/>
    <xf numFmtId="0" fontId="8" fillId="3" borderId="0" xfId="3" applyFont="1" applyFill="1" applyAlignment="1">
      <alignment horizontal="center"/>
    </xf>
    <xf numFmtId="0" fontId="9" fillId="3" borderId="0" xfId="3" applyFont="1" applyFill="1"/>
    <xf numFmtId="0" fontId="10" fillId="3" borderId="0" xfId="3" applyFont="1" applyFill="1"/>
    <xf numFmtId="10" fontId="3" fillId="0" borderId="0" xfId="2" applyNumberFormat="1" applyFont="1"/>
    <xf numFmtId="0" fontId="11" fillId="0" borderId="0" xfId="3" applyFont="1"/>
    <xf numFmtId="3" fontId="7" fillId="3" borderId="0" xfId="3" applyNumberFormat="1" applyFont="1" applyFill="1"/>
    <xf numFmtId="0" fontId="12" fillId="3" borderId="0" xfId="3" applyFont="1" applyFill="1"/>
    <xf numFmtId="173" fontId="1" fillId="0" borderId="0" xfId="4" applyNumberFormat="1"/>
    <xf numFmtId="173" fontId="0" fillId="0" borderId="0" xfId="4" applyNumberFormat="1" applyFont="1"/>
    <xf numFmtId="0" fontId="3" fillId="5" borderId="0" xfId="3" applyFill="1"/>
    <xf numFmtId="3" fontId="3" fillId="3" borderId="0" xfId="3" applyNumberFormat="1" applyFill="1"/>
    <xf numFmtId="3" fontId="7" fillId="3" borderId="0" xfId="3" applyNumberFormat="1" applyFont="1" applyFill="1" applyAlignment="1">
      <alignment horizontal="right"/>
    </xf>
    <xf numFmtId="0" fontId="13" fillId="3" borderId="0" xfId="3" applyFont="1" applyFill="1"/>
    <xf numFmtId="3" fontId="14" fillId="3" borderId="0" xfId="3" applyNumberFormat="1" applyFont="1" applyFill="1" applyAlignment="1">
      <alignment horizontal="center"/>
    </xf>
    <xf numFmtId="0" fontId="6" fillId="3" borderId="0" xfId="3" applyFont="1" applyFill="1" applyAlignment="1">
      <alignment horizontal="center"/>
    </xf>
    <xf numFmtId="17" fontId="16" fillId="3" borderId="0" xfId="3" applyNumberFormat="1" applyFont="1" applyFill="1" applyAlignment="1">
      <alignment horizontal="center"/>
    </xf>
    <xf numFmtId="0" fontId="15" fillId="3" borderId="0" xfId="3" applyFont="1" applyFill="1" applyAlignment="1">
      <alignment horizontal="center" wrapText="1"/>
    </xf>
    <xf numFmtId="0" fontId="15" fillId="3" borderId="0" xfId="3" applyFont="1" applyFill="1" applyAlignment="1">
      <alignment horizontal="center"/>
    </xf>
    <xf numFmtId="172" fontId="7" fillId="0" borderId="0" xfId="3" applyNumberFormat="1" applyFont="1" applyAlignment="1">
      <alignment horizontal="center"/>
    </xf>
    <xf numFmtId="3" fontId="3" fillId="0" borderId="0" xfId="3" applyNumberFormat="1"/>
    <xf numFmtId="173" fontId="1" fillId="5" borderId="0" xfId="4" applyNumberFormat="1" applyFill="1"/>
    <xf numFmtId="3" fontId="14" fillId="0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174" fontId="3" fillId="0" borderId="0" xfId="1" applyNumberFormat="1" applyFont="1"/>
    <xf numFmtId="172" fontId="3" fillId="0" borderId="0" xfId="2" applyNumberFormat="1" applyFont="1"/>
    <xf numFmtId="0" fontId="7" fillId="0" borderId="0" xfId="3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3" fontId="27" fillId="3" borderId="0" xfId="3" applyNumberFormat="1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74" fontId="0" fillId="0" borderId="0" xfId="1" applyNumberFormat="1" applyFont="1"/>
    <xf numFmtId="174" fontId="2" fillId="2" borderId="1" xfId="1" applyNumberFormat="1" applyFont="1" applyFill="1" applyBorder="1" applyAlignment="1">
      <alignment horizontal="center" wrapText="1"/>
    </xf>
    <xf numFmtId="174" fontId="2" fillId="2" borderId="8" xfId="1" applyNumberFormat="1" applyFont="1" applyFill="1" applyBorder="1" applyAlignment="1">
      <alignment horizontal="center" wrapText="1"/>
    </xf>
    <xf numFmtId="174" fontId="0" fillId="0" borderId="0" xfId="0" applyNumberFormat="1"/>
    <xf numFmtId="174" fontId="2" fillId="5" borderId="1" xfId="1" applyNumberFormat="1" applyFont="1" applyFill="1" applyBorder="1" applyAlignment="1">
      <alignment horizontal="center" wrapText="1"/>
    </xf>
    <xf numFmtId="174" fontId="2" fillId="5" borderId="8" xfId="1" applyNumberFormat="1" applyFont="1" applyFill="1" applyBorder="1" applyAlignment="1">
      <alignment horizontal="center" wrapText="1"/>
    </xf>
    <xf numFmtId="174" fontId="0" fillId="5" borderId="0" xfId="1" applyNumberFormat="1" applyFont="1" applyFill="1"/>
    <xf numFmtId="173" fontId="2" fillId="5" borderId="9" xfId="0" applyNumberFormat="1" applyFont="1" applyFill="1" applyBorder="1" applyAlignment="1">
      <alignment horizontal="center" vertical="center" wrapText="1"/>
    </xf>
    <xf numFmtId="176" fontId="0" fillId="4" borderId="0" xfId="0" applyNumberFormat="1" applyFill="1"/>
    <xf numFmtId="0" fontId="2" fillId="0" borderId="0" xfId="0" applyNumberFormat="1" applyFont="1" applyAlignment="1">
      <alignment horizontal="center"/>
    </xf>
    <xf numFmtId="176" fontId="28" fillId="5" borderId="10" xfId="0" applyNumberFormat="1" applyFont="1" applyFill="1" applyBorder="1"/>
    <xf numFmtId="176" fontId="28" fillId="5" borderId="11" xfId="0" applyNumberFormat="1" applyFont="1" applyFill="1" applyBorder="1"/>
    <xf numFmtId="176" fontId="29" fillId="5" borderId="11" xfId="0" applyNumberFormat="1" applyFont="1" applyFill="1" applyBorder="1"/>
    <xf numFmtId="176" fontId="29" fillId="5" borderId="12" xfId="0" applyNumberFormat="1" applyFont="1" applyFill="1" applyBorder="1"/>
    <xf numFmtId="176" fontId="29" fillId="5" borderId="10" xfId="0" applyNumberFormat="1" applyFont="1" applyFill="1" applyBorder="1"/>
    <xf numFmtId="176" fontId="28" fillId="5" borderId="12" xfId="0" applyNumberFormat="1" applyFont="1" applyFill="1" applyBorder="1"/>
    <xf numFmtId="0" fontId="2" fillId="0" borderId="0" xfId="0" applyFont="1"/>
    <xf numFmtId="0" fontId="0" fillId="5" borderId="0" xfId="0" applyFill="1"/>
    <xf numFmtId="174" fontId="0" fillId="0" borderId="0" xfId="1" applyNumberFormat="1" applyFont="1" applyFill="1"/>
    <xf numFmtId="0" fontId="0" fillId="0" borderId="0" xfId="0" applyFill="1"/>
    <xf numFmtId="176" fontId="0" fillId="0" borderId="0" xfId="0" applyNumberFormat="1"/>
    <xf numFmtId="0" fontId="2" fillId="0" borderId="0" xfId="0" applyFont="1" applyAlignment="1">
      <alignment wrapText="1"/>
    </xf>
    <xf numFmtId="174" fontId="0" fillId="5" borderId="0" xfId="0" applyNumberFormat="1" applyFill="1"/>
    <xf numFmtId="3" fontId="0" fillId="0" borderId="0" xfId="0" applyNumberFormat="1"/>
    <xf numFmtId="10" fontId="0" fillId="0" borderId="0" xfId="2" applyNumberFormat="1" applyFont="1"/>
    <xf numFmtId="1" fontId="7" fillId="0" borderId="0" xfId="3" applyNumberFormat="1" applyFont="1" applyAlignment="1">
      <alignment horizontal="center"/>
    </xf>
    <xf numFmtId="173" fontId="1" fillId="0" borderId="0" xfId="4" applyNumberFormat="1" applyFill="1"/>
    <xf numFmtId="3" fontId="29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5" borderId="2" xfId="3" applyFont="1" applyFill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8" fillId="0" borderId="3" xfId="0" applyFont="1" applyBorder="1" applyAlignment="1">
      <alignment horizontal="center"/>
    </xf>
  </cellXfs>
  <cellStyles count="45">
    <cellStyle name="Comma" xfId="1" builtinId="3"/>
    <cellStyle name="Normal" xfId="0" builtinId="0"/>
    <cellStyle name="Normal 2" xfId="3"/>
    <cellStyle name="Normal 3" xfId="4"/>
    <cellStyle name="Percent" xfId="2" builtinId="5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tyle 1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Err!$A$16:$A$190</c:f>
              <c:numCache>
                <c:formatCode>General</c:formatCode>
                <c:ptCount val="175"/>
                <c:pt idx="0">
                  <c:v>2000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2001</c:v>
                </c:pt>
                <c:pt idx="5">
                  <c:v>2001</c:v>
                </c:pt>
                <c:pt idx="6">
                  <c:v>2001</c:v>
                </c:pt>
                <c:pt idx="7">
                  <c:v>2001</c:v>
                </c:pt>
                <c:pt idx="8">
                  <c:v>2001</c:v>
                </c:pt>
                <c:pt idx="9">
                  <c:v>2001</c:v>
                </c:pt>
                <c:pt idx="10">
                  <c:v>2001</c:v>
                </c:pt>
                <c:pt idx="11">
                  <c:v>2001</c:v>
                </c:pt>
                <c:pt idx="12">
                  <c:v>2001</c:v>
                </c:pt>
                <c:pt idx="13">
                  <c:v>2002</c:v>
                </c:pt>
                <c:pt idx="14">
                  <c:v>2002</c:v>
                </c:pt>
                <c:pt idx="15">
                  <c:v>2002</c:v>
                </c:pt>
                <c:pt idx="16">
                  <c:v>2002</c:v>
                </c:pt>
                <c:pt idx="17">
                  <c:v>2002</c:v>
                </c:pt>
                <c:pt idx="18">
                  <c:v>2002</c:v>
                </c:pt>
                <c:pt idx="19">
                  <c:v>2002</c:v>
                </c:pt>
                <c:pt idx="20">
                  <c:v>2002</c:v>
                </c:pt>
                <c:pt idx="21">
                  <c:v>2002</c:v>
                </c:pt>
                <c:pt idx="22">
                  <c:v>2002</c:v>
                </c:pt>
                <c:pt idx="23">
                  <c:v>2002</c:v>
                </c:pt>
                <c:pt idx="24">
                  <c:v>2002</c:v>
                </c:pt>
                <c:pt idx="25">
                  <c:v>2003</c:v>
                </c:pt>
                <c:pt idx="26">
                  <c:v>2003</c:v>
                </c:pt>
                <c:pt idx="27">
                  <c:v>2003</c:v>
                </c:pt>
                <c:pt idx="28">
                  <c:v>2003</c:v>
                </c:pt>
                <c:pt idx="29">
                  <c:v>2003</c:v>
                </c:pt>
                <c:pt idx="30">
                  <c:v>2003</c:v>
                </c:pt>
                <c:pt idx="31">
                  <c:v>2003</c:v>
                </c:pt>
                <c:pt idx="32">
                  <c:v>2003</c:v>
                </c:pt>
                <c:pt idx="33">
                  <c:v>2003</c:v>
                </c:pt>
                <c:pt idx="34">
                  <c:v>2003</c:v>
                </c:pt>
                <c:pt idx="35">
                  <c:v>2003</c:v>
                </c:pt>
                <c:pt idx="36">
                  <c:v>2003</c:v>
                </c:pt>
                <c:pt idx="37">
                  <c:v>2004</c:v>
                </c:pt>
                <c:pt idx="38">
                  <c:v>2004</c:v>
                </c:pt>
                <c:pt idx="39">
                  <c:v>2004</c:v>
                </c:pt>
                <c:pt idx="40">
                  <c:v>2004</c:v>
                </c:pt>
                <c:pt idx="41">
                  <c:v>2004</c:v>
                </c:pt>
                <c:pt idx="42">
                  <c:v>2004</c:v>
                </c:pt>
                <c:pt idx="43">
                  <c:v>2004</c:v>
                </c:pt>
                <c:pt idx="44">
                  <c:v>2004</c:v>
                </c:pt>
                <c:pt idx="45">
                  <c:v>2004</c:v>
                </c:pt>
                <c:pt idx="46">
                  <c:v>2004</c:v>
                </c:pt>
                <c:pt idx="47">
                  <c:v>2004</c:v>
                </c:pt>
                <c:pt idx="48">
                  <c:v>2004</c:v>
                </c:pt>
                <c:pt idx="49">
                  <c:v>2005</c:v>
                </c:pt>
                <c:pt idx="50">
                  <c:v>2005</c:v>
                </c:pt>
                <c:pt idx="51">
                  <c:v>2005</c:v>
                </c:pt>
                <c:pt idx="52">
                  <c:v>2005</c:v>
                </c:pt>
                <c:pt idx="53">
                  <c:v>2005</c:v>
                </c:pt>
                <c:pt idx="54">
                  <c:v>2005</c:v>
                </c:pt>
                <c:pt idx="55">
                  <c:v>2005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2005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2006</c:v>
                </c:pt>
                <c:pt idx="73">
                  <c:v>2007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2007</c:v>
                </c:pt>
                <c:pt idx="85">
                  <c:v>2008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2008</c:v>
                </c:pt>
                <c:pt idx="97">
                  <c:v>2009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2010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2010</c:v>
                </c:pt>
                <c:pt idx="121">
                  <c:v>2011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2011</c:v>
                </c:pt>
                <c:pt idx="133">
                  <c:v>2012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2012</c:v>
                </c:pt>
                <c:pt idx="145">
                  <c:v>2013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2013</c:v>
                </c:pt>
                <c:pt idx="157">
                  <c:v>2014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2014</c:v>
                </c:pt>
                <c:pt idx="169">
                  <c:v>2015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</c:numCache>
            </c:numRef>
          </c:cat>
          <c:val>
            <c:numRef>
              <c:f>Err!$O$16:$O$190</c:f>
              <c:numCache>
                <c:formatCode>General</c:formatCode>
                <c:ptCount val="175"/>
                <c:pt idx="0">
                  <c:v>14.143119840657929</c:v>
                </c:pt>
                <c:pt idx="1">
                  <c:v>14.148533262232414</c:v>
                </c:pt>
                <c:pt idx="2">
                  <c:v>14.154652198858207</c:v>
                </c:pt>
                <c:pt idx="3">
                  <c:v>14.24705150202656</c:v>
                </c:pt>
                <c:pt idx="4">
                  <c:v>13.992352323178013</c:v>
                </c:pt>
                <c:pt idx="5">
                  <c:v>14.268132551684644</c:v>
                </c:pt>
                <c:pt idx="6">
                  <c:v>14.280551028850867</c:v>
                </c:pt>
                <c:pt idx="7">
                  <c:v>14.296976061187022</c:v>
                </c:pt>
                <c:pt idx="8">
                  <c:v>14.318761920639398</c:v>
                </c:pt>
                <c:pt idx="9">
                  <c:v>14.31981822466919</c:v>
                </c:pt>
                <c:pt idx="10">
                  <c:v>14.308819774633486</c:v>
                </c:pt>
                <c:pt idx="11">
                  <c:v>14.303517528456206</c:v>
                </c:pt>
                <c:pt idx="12">
                  <c:v>14.273912434821247</c:v>
                </c:pt>
                <c:pt idx="13">
                  <c:v>14.232001098002982</c:v>
                </c:pt>
                <c:pt idx="14">
                  <c:v>14.200910043321068</c:v>
                </c:pt>
                <c:pt idx="15">
                  <c:v>14.16505626770288</c:v>
                </c:pt>
                <c:pt idx="16">
                  <c:v>14.396981680707624</c:v>
                </c:pt>
                <c:pt idx="17">
                  <c:v>14.103226912964475</c:v>
                </c:pt>
                <c:pt idx="18">
                  <c:v>14.073569514545952</c:v>
                </c:pt>
                <c:pt idx="19">
                  <c:v>14.034401606916111</c:v>
                </c:pt>
                <c:pt idx="20">
                  <c:v>14.008626889476028</c:v>
                </c:pt>
                <c:pt idx="21">
                  <c:v>13.89147070517774</c:v>
                </c:pt>
                <c:pt idx="22">
                  <c:v>13.926645241608057</c:v>
                </c:pt>
                <c:pt idx="23">
                  <c:v>13.891522932693638</c:v>
                </c:pt>
                <c:pt idx="24">
                  <c:v>13.873922260203395</c:v>
                </c:pt>
                <c:pt idx="25">
                  <c:v>13.852161930493258</c:v>
                </c:pt>
                <c:pt idx="26">
                  <c:v>13.828030752854097</c:v>
                </c:pt>
                <c:pt idx="27">
                  <c:v>13.810520510393287</c:v>
                </c:pt>
                <c:pt idx="28">
                  <c:v>13.784774615922265</c:v>
                </c:pt>
                <c:pt idx="29">
                  <c:v>13.708122328927073</c:v>
                </c:pt>
                <c:pt idx="30">
                  <c:v>13.681545849156166</c:v>
                </c:pt>
                <c:pt idx="31">
                  <c:v>13.661109555470738</c:v>
                </c:pt>
                <c:pt idx="32">
                  <c:v>13.609256824228902</c:v>
                </c:pt>
                <c:pt idx="33">
                  <c:v>13.649686702899979</c:v>
                </c:pt>
                <c:pt idx="34">
                  <c:v>13.51469086624887</c:v>
                </c:pt>
                <c:pt idx="35">
                  <c:v>13.506386822244226</c:v>
                </c:pt>
                <c:pt idx="36">
                  <c:v>13.551885900821944</c:v>
                </c:pt>
                <c:pt idx="37">
                  <c:v>13.401076325306304</c:v>
                </c:pt>
                <c:pt idx="38">
                  <c:v>13.36139752446123</c:v>
                </c:pt>
                <c:pt idx="39">
                  <c:v>13.299216516919083</c:v>
                </c:pt>
                <c:pt idx="40">
                  <c:v>13.210626610832975</c:v>
                </c:pt>
                <c:pt idx="41">
                  <c:v>13.217695108314693</c:v>
                </c:pt>
                <c:pt idx="42">
                  <c:v>12.297948573917266</c:v>
                </c:pt>
                <c:pt idx="43">
                  <c:v>12.211466930875842</c:v>
                </c:pt>
                <c:pt idx="44">
                  <c:v>12.908762267189667</c:v>
                </c:pt>
                <c:pt idx="45">
                  <c:v>12.859255201580821</c:v>
                </c:pt>
                <c:pt idx="46">
                  <c:v>12.770190986392144</c:v>
                </c:pt>
                <c:pt idx="47">
                  <c:v>12.378708744699054</c:v>
                </c:pt>
                <c:pt idx="48">
                  <c:v>12.43646585906955</c:v>
                </c:pt>
                <c:pt idx="49">
                  <c:v>12.673075699743137</c:v>
                </c:pt>
                <c:pt idx="50">
                  <c:v>12.484994672766589</c:v>
                </c:pt>
                <c:pt idx="51">
                  <c:v>12.455892401809427</c:v>
                </c:pt>
                <c:pt idx="52">
                  <c:v>12.219253127909433</c:v>
                </c:pt>
                <c:pt idx="53">
                  <c:v>12.297228613177978</c:v>
                </c:pt>
                <c:pt idx="54">
                  <c:v>13.019200437445349</c:v>
                </c:pt>
                <c:pt idx="55">
                  <c:v>13.037735672386226</c:v>
                </c:pt>
                <c:pt idx="56">
                  <c:v>12.444460715218648</c:v>
                </c:pt>
                <c:pt idx="57">
                  <c:v>12.30419663417816</c:v>
                </c:pt>
                <c:pt idx="58">
                  <c:v>12.37967747732681</c:v>
                </c:pt>
                <c:pt idx="59">
                  <c:v>12.676511235702142</c:v>
                </c:pt>
                <c:pt idx="60">
                  <c:v>12.204477270340702</c:v>
                </c:pt>
                <c:pt idx="61">
                  <c:v>12.116072803567155</c:v>
                </c:pt>
                <c:pt idx="62">
                  <c:v>12.114659322068912</c:v>
                </c:pt>
                <c:pt idx="63">
                  <c:v>12.189361929092831</c:v>
                </c:pt>
                <c:pt idx="64">
                  <c:v>12.364224281633282</c:v>
                </c:pt>
                <c:pt idx="65">
                  <c:v>12.237804354021163</c:v>
                </c:pt>
                <c:pt idx="66">
                  <c:v>12.030572224816135</c:v>
                </c:pt>
                <c:pt idx="67">
                  <c:v>12.173640092750228</c:v>
                </c:pt>
                <c:pt idx="68">
                  <c:v>11.645846476404282</c:v>
                </c:pt>
                <c:pt idx="69">
                  <c:v>11.606845739618798</c:v>
                </c:pt>
                <c:pt idx="70">
                  <c:v>11.648981457454477</c:v>
                </c:pt>
                <c:pt idx="71">
                  <c:v>11.607267374841262</c:v>
                </c:pt>
                <c:pt idx="72">
                  <c:v>11.862179038350897</c:v>
                </c:pt>
                <c:pt idx="73">
                  <c:v>11.707521628717002</c:v>
                </c:pt>
                <c:pt idx="74">
                  <c:v>11.81553139948482</c:v>
                </c:pt>
                <c:pt idx="75">
                  <c:v>11.680807629608443</c:v>
                </c:pt>
                <c:pt idx="76">
                  <c:v>11.693924373224403</c:v>
                </c:pt>
                <c:pt idx="77">
                  <c:v>11.650265882820166</c:v>
                </c:pt>
                <c:pt idx="78">
                  <c:v>11.936169994439341</c:v>
                </c:pt>
                <c:pt idx="79">
                  <c:v>11.73315383223264</c:v>
                </c:pt>
                <c:pt idx="80">
                  <c:v>12.005563903682964</c:v>
                </c:pt>
                <c:pt idx="81">
                  <c:v>12.17637549437042</c:v>
                </c:pt>
                <c:pt idx="82">
                  <c:v>12.048874051950163</c:v>
                </c:pt>
                <c:pt idx="83">
                  <c:v>12.063286218757291</c:v>
                </c:pt>
                <c:pt idx="84">
                  <c:v>12.0074660223927</c:v>
                </c:pt>
                <c:pt idx="85">
                  <c:v>11.996770805744276</c:v>
                </c:pt>
                <c:pt idx="86">
                  <c:v>11.819589145068109</c:v>
                </c:pt>
                <c:pt idx="87">
                  <c:v>11.82480594224571</c:v>
                </c:pt>
                <c:pt idx="88">
                  <c:v>11.699953807443203</c:v>
                </c:pt>
                <c:pt idx="89">
                  <c:v>11.629228020824881</c:v>
                </c:pt>
                <c:pt idx="90">
                  <c:v>11.575304299839623</c:v>
                </c:pt>
                <c:pt idx="91">
                  <c:v>11.497035169408266</c:v>
                </c:pt>
                <c:pt idx="92">
                  <c:v>11.480710082093649</c:v>
                </c:pt>
                <c:pt idx="93">
                  <c:v>11.367298419721985</c:v>
                </c:pt>
                <c:pt idx="94">
                  <c:v>11.384135369377793</c:v>
                </c:pt>
                <c:pt idx="95">
                  <c:v>11.326769523347778</c:v>
                </c:pt>
                <c:pt idx="96">
                  <c:v>11.300657547891822</c:v>
                </c:pt>
                <c:pt idx="97">
                  <c:v>11.193374925634075</c:v>
                </c:pt>
                <c:pt idx="98">
                  <c:v>11.314360602774654</c:v>
                </c:pt>
                <c:pt idx="99">
                  <c:v>11.250720190329803</c:v>
                </c:pt>
                <c:pt idx="100">
                  <c:v>11.207932984965332</c:v>
                </c:pt>
                <c:pt idx="101">
                  <c:v>11.24680299654595</c:v>
                </c:pt>
                <c:pt idx="102">
                  <c:v>11.209393681959353</c:v>
                </c:pt>
                <c:pt idx="103">
                  <c:v>11.218009963504366</c:v>
                </c:pt>
                <c:pt idx="104">
                  <c:v>11.175977178796501</c:v>
                </c:pt>
                <c:pt idx="105">
                  <c:v>11.168560043130057</c:v>
                </c:pt>
                <c:pt idx="106">
                  <c:v>11.066214130972547</c:v>
                </c:pt>
                <c:pt idx="107">
                  <c:v>10.976570386159381</c:v>
                </c:pt>
                <c:pt idx="108">
                  <c:v>10.925037047155429</c:v>
                </c:pt>
                <c:pt idx="109">
                  <c:v>10.970028803481322</c:v>
                </c:pt>
                <c:pt idx="110">
                  <c:v>10.895222087664399</c:v>
                </c:pt>
                <c:pt idx="111">
                  <c:v>10.872266999817674</c:v>
                </c:pt>
                <c:pt idx="112">
                  <c:v>10.944093086423393</c:v>
                </c:pt>
                <c:pt idx="113">
                  <c:v>10.885640489832113</c:v>
                </c:pt>
                <c:pt idx="114">
                  <c:v>10.876881678255112</c:v>
                </c:pt>
                <c:pt idx="115">
                  <c:v>10.860905039982343</c:v>
                </c:pt>
                <c:pt idx="116">
                  <c:v>10.876822466946324</c:v>
                </c:pt>
                <c:pt idx="117">
                  <c:v>10.849329650222005</c:v>
                </c:pt>
                <c:pt idx="118">
                  <c:v>10.850019485170854</c:v>
                </c:pt>
                <c:pt idx="119">
                  <c:v>10.890715181285396</c:v>
                </c:pt>
                <c:pt idx="120">
                  <c:v>10.866183807523113</c:v>
                </c:pt>
                <c:pt idx="121">
                  <c:v>10.874258294086218</c:v>
                </c:pt>
                <c:pt idx="122">
                  <c:v>10.8766417268765</c:v>
                </c:pt>
                <c:pt idx="123">
                  <c:v>10.868152000856128</c:v>
                </c:pt>
                <c:pt idx="124">
                  <c:v>10.860243675041309</c:v>
                </c:pt>
                <c:pt idx="125">
                  <c:v>10.854454074233976</c:v>
                </c:pt>
                <c:pt idx="126">
                  <c:v>10.846584830291613</c:v>
                </c:pt>
                <c:pt idx="127">
                  <c:v>10.80825469463471</c:v>
                </c:pt>
                <c:pt idx="128">
                  <c:v>10.808376392111247</c:v>
                </c:pt>
                <c:pt idx="129">
                  <c:v>10.778432687070707</c:v>
                </c:pt>
                <c:pt idx="130">
                  <c:v>10.782752004283298</c:v>
                </c:pt>
                <c:pt idx="131">
                  <c:v>10.774835288112754</c:v>
                </c:pt>
                <c:pt idx="132">
                  <c:v>10.790731391684291</c:v>
                </c:pt>
                <c:pt idx="133">
                  <c:v>10.745789339353337</c:v>
                </c:pt>
                <c:pt idx="134">
                  <c:v>10.747789099554488</c:v>
                </c:pt>
                <c:pt idx="135">
                  <c:v>10.75448664801843</c:v>
                </c:pt>
                <c:pt idx="136">
                  <c:v>10.760913055378401</c:v>
                </c:pt>
                <c:pt idx="137">
                  <c:v>10.737829084941092</c:v>
                </c:pt>
                <c:pt idx="138">
                  <c:v>10.775115006594994</c:v>
                </c:pt>
                <c:pt idx="139">
                  <c:v>10.738860076102165</c:v>
                </c:pt>
                <c:pt idx="140">
                  <c:v>10.749026146819324</c:v>
                </c:pt>
                <c:pt idx="141">
                  <c:v>10.766638328045069</c:v>
                </c:pt>
                <c:pt idx="142">
                  <c:v>10.62074104903108</c:v>
                </c:pt>
                <c:pt idx="143">
                  <c:v>10.732820827690537</c:v>
                </c:pt>
                <c:pt idx="144">
                  <c:v>10.72373564237607</c:v>
                </c:pt>
                <c:pt idx="145">
                  <c:v>10.705148016028637</c:v>
                </c:pt>
                <c:pt idx="146">
                  <c:v>10.716431166686569</c:v>
                </c:pt>
                <c:pt idx="147">
                  <c:v>10.674845959322651</c:v>
                </c:pt>
                <c:pt idx="148">
                  <c:v>10.636442634744874</c:v>
                </c:pt>
                <c:pt idx="149">
                  <c:v>10.655554055240303</c:v>
                </c:pt>
                <c:pt idx="150">
                  <c:v>10.580355877103225</c:v>
                </c:pt>
                <c:pt idx="151">
                  <c:v>10.461677661105451</c:v>
                </c:pt>
                <c:pt idx="152">
                  <c:v>10.552760739183261</c:v>
                </c:pt>
                <c:pt idx="153">
                  <c:v>10.552383636530836</c:v>
                </c:pt>
                <c:pt idx="154">
                  <c:v>10.668796219609478</c:v>
                </c:pt>
                <c:pt idx="155">
                  <c:v>10.523206035797022</c:v>
                </c:pt>
                <c:pt idx="156">
                  <c:v>10.502573789445458</c:v>
                </c:pt>
                <c:pt idx="157">
                  <c:v>10.455097217356849</c:v>
                </c:pt>
                <c:pt idx="158">
                  <c:v>10.341774545937223</c:v>
                </c:pt>
                <c:pt idx="159">
                  <c:v>10.484388336906592</c:v>
                </c:pt>
                <c:pt idx="160">
                  <c:v>10.477973761649951</c:v>
                </c:pt>
                <c:pt idx="161">
                  <c:v>10.465501104825785</c:v>
                </c:pt>
                <c:pt idx="162">
                  <c:v>10.184191422052352</c:v>
                </c:pt>
                <c:pt idx="163">
                  <c:v>10.583917941981358</c:v>
                </c:pt>
                <c:pt idx="164">
                  <c:v>10.432094668077795</c:v>
                </c:pt>
                <c:pt idx="165">
                  <c:v>10.415177460394599</c:v>
                </c:pt>
                <c:pt idx="166">
                  <c:v>10.282487256130734</c:v>
                </c:pt>
                <c:pt idx="167">
                  <c:v>10.270321806109948</c:v>
                </c:pt>
                <c:pt idx="168">
                  <c:v>10.403706810374125</c:v>
                </c:pt>
                <c:pt idx="169">
                  <c:v>10.440874599289353</c:v>
                </c:pt>
                <c:pt idx="170">
                  <c:v>10.503375633243142</c:v>
                </c:pt>
                <c:pt idx="171">
                  <c:v>10.344332619942515</c:v>
                </c:pt>
                <c:pt idx="172">
                  <c:v>10.417663618975288</c:v>
                </c:pt>
                <c:pt idx="173">
                  <c:v>10.371639961673743</c:v>
                </c:pt>
                <c:pt idx="174">
                  <c:v>10.599441635476538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52480"/>
        <c:axId val="114083328"/>
      </c:lineChart>
      <c:catAx>
        <c:axId val="1140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083328"/>
        <c:crosses val="autoZero"/>
        <c:auto val="1"/>
        <c:lblAlgn val="ctr"/>
        <c:lblOffset val="100"/>
        <c:noMultiLvlLbl val="0"/>
      </c:catAx>
      <c:valAx>
        <c:axId val="114083328"/>
        <c:scaling>
          <c:orientation val="minMax"/>
          <c:min val="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052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Sales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'Annual  Sales'!$L$33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Sales'!$L$34:$L$58</c:f>
              <c:numCache>
                <c:formatCode>#,##0</c:formatCode>
                <c:ptCount val="25"/>
                <c:pt idx="0">
                  <c:v>408400.51700000005</c:v>
                </c:pt>
                <c:pt idx="1">
                  <c:v>419055.38799999998</c:v>
                </c:pt>
                <c:pt idx="2">
                  <c:v>419855.72899999999</c:v>
                </c:pt>
                <c:pt idx="3">
                  <c:v>424539.22000000003</c:v>
                </c:pt>
                <c:pt idx="4">
                  <c:v>413074.80300000001</c:v>
                </c:pt>
                <c:pt idx="5">
                  <c:v>424164.20500000002</c:v>
                </c:pt>
                <c:pt idx="6">
                  <c:v>421744.44180000003</c:v>
                </c:pt>
                <c:pt idx="7">
                  <c:v>436891.61900000001</c:v>
                </c:pt>
                <c:pt idx="8">
                  <c:v>422853.88300000003</c:v>
                </c:pt>
                <c:pt idx="9">
                  <c:v>421698.41599999997</c:v>
                </c:pt>
                <c:pt idx="10">
                  <c:v>430802.49800000002</c:v>
                </c:pt>
                <c:pt idx="11">
                  <c:v>437469.70099999994</c:v>
                </c:pt>
                <c:pt idx="12">
                  <c:v>441330.36499999993</c:v>
                </c:pt>
                <c:pt idx="13">
                  <c:v>441529.48800000001</c:v>
                </c:pt>
                <c:pt idx="14">
                  <c:v>445947.33299999998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Sales'!$M$34:$M$58</c:f>
              <c:numCache>
                <c:formatCode>General</c:formatCode>
                <c:ptCount val="25"/>
                <c:pt idx="15" formatCode="#,##0">
                  <c:v>460340.37789296394</c:v>
                </c:pt>
                <c:pt idx="16" formatCode="#,##0">
                  <c:v>477951.35364863591</c:v>
                </c:pt>
                <c:pt idx="17" formatCode="#,##0">
                  <c:v>488393.48934704944</c:v>
                </c:pt>
                <c:pt idx="18" formatCode="#,##0">
                  <c:v>498757.51732473425</c:v>
                </c:pt>
                <c:pt idx="19" formatCode="#,##0">
                  <c:v>509044.02183152322</c:v>
                </c:pt>
                <c:pt idx="20" formatCode="#,##0">
                  <c:v>519253.58274703077</c:v>
                </c:pt>
                <c:pt idx="21" formatCode="#,##0">
                  <c:v>529386.77561334008</c:v>
                </c:pt>
                <c:pt idx="22" formatCode="#,##0">
                  <c:v>539444.17166745046</c:v>
                </c:pt>
                <c:pt idx="23" formatCode="#,##0">
                  <c:v>549426.33787347807</c:v>
                </c:pt>
                <c:pt idx="24" formatCode="#,##0">
                  <c:v>559333.83695461811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'Annual  Sales'!$K$34:$K$58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'Annual  Sales'!$N$34:$N$58</c:f>
              <c:numCache>
                <c:formatCode>General</c:formatCode>
                <c:ptCount val="25"/>
                <c:pt idx="15" formatCode="#,##0">
                  <c:v>461425.5497726851</c:v>
                </c:pt>
                <c:pt idx="16" formatCode="#,##0">
                  <c:v>467600.26909229491</c:v>
                </c:pt>
                <c:pt idx="17" formatCode="#,##0">
                  <c:v>473303.23180272995</c:v>
                </c:pt>
                <c:pt idx="18" formatCode="#,##0">
                  <c:v>478570.48072420375</c:v>
                </c:pt>
                <c:pt idx="19" formatCode="#,##0">
                  <c:v>483435.30495845643</c:v>
                </c:pt>
                <c:pt idx="20" formatCode="#,##0">
                  <c:v>487928.45027643949</c:v>
                </c:pt>
                <c:pt idx="21" formatCode="#,##0">
                  <c:v>492078.31343210489</c:v>
                </c:pt>
                <c:pt idx="22" formatCode="#,##0">
                  <c:v>495911.12163036718</c:v>
                </c:pt>
                <c:pt idx="23" formatCode="#,##0">
                  <c:v>499451.09828347975</c:v>
                </c:pt>
                <c:pt idx="24" formatCode="#,##0">
                  <c:v>502720.61610340682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90528"/>
        <c:axId val="313406976"/>
      </c:lineChart>
      <c:catAx>
        <c:axId val="3119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3406976"/>
        <c:crosses val="autoZero"/>
        <c:auto val="1"/>
        <c:lblAlgn val="ctr"/>
        <c:lblOffset val="100"/>
        <c:noMultiLvlLbl val="0"/>
      </c:catAx>
      <c:valAx>
        <c:axId val="313406976"/>
        <c:scaling>
          <c:orientation val="minMax"/>
          <c:min val="3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1990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Customers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Annual Customers'!$L$33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Customers'!$L$34:$L$58</c:f>
              <c:numCache>
                <c:formatCode>#,##0;\-#,##0</c:formatCode>
                <c:ptCount val="25"/>
                <c:pt idx="0">
                  <c:v>2406.5</c:v>
                </c:pt>
                <c:pt idx="1">
                  <c:v>2446.5833333333335</c:v>
                </c:pt>
                <c:pt idx="2">
                  <c:v>2522</c:v>
                </c:pt>
                <c:pt idx="3">
                  <c:v>2610.5833333333335</c:v>
                </c:pt>
                <c:pt idx="4">
                  <c:v>2766.6666666666665</c:v>
                </c:pt>
                <c:pt idx="5">
                  <c:v>2897.0833333333335</c:v>
                </c:pt>
                <c:pt idx="6">
                  <c:v>2963.1666666666665</c:v>
                </c:pt>
                <c:pt idx="7">
                  <c:v>3032.0833333333335</c:v>
                </c:pt>
                <c:pt idx="8">
                  <c:v>3117.75</c:v>
                </c:pt>
                <c:pt idx="9">
                  <c:v>3216.75</c:v>
                </c:pt>
                <c:pt idx="10">
                  <c:v>3304</c:v>
                </c:pt>
                <c:pt idx="11">
                  <c:v>3378.5</c:v>
                </c:pt>
                <c:pt idx="12">
                  <c:v>3429.5</c:v>
                </c:pt>
                <c:pt idx="13">
                  <c:v>3503.4166666666665</c:v>
                </c:pt>
                <c:pt idx="14">
                  <c:v>3571.5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Customers'!$M$34:$M$58</c:f>
              <c:numCache>
                <c:formatCode>General</c:formatCode>
                <c:ptCount val="25"/>
                <c:pt idx="15" formatCode="#,##0;\-#,##0">
                  <c:v>3687.0027250215503</c:v>
                </c:pt>
                <c:pt idx="16" formatCode="#,##0;\-#,##0">
                  <c:v>3798.671080233567</c:v>
                </c:pt>
                <c:pt idx="17" formatCode="#,##0;\-#,##0">
                  <c:v>3881.658140214437</c:v>
                </c:pt>
                <c:pt idx="18" formatCode="#,##0;\-#,##0">
                  <c:v>3964.0244526497595</c:v>
                </c:pt>
                <c:pt idx="19" formatCode="#,##0;\-#,##0">
                  <c:v>4045.7746607636132</c:v>
                </c:pt>
                <c:pt idx="20" formatCode="#,##0;\-#,##0">
                  <c:v>4126.9133730485255</c:v>
                </c:pt>
                <c:pt idx="21" formatCode="#,##0;\-#,##0">
                  <c:v>4207.445163525249</c:v>
                </c:pt>
                <c:pt idx="22" formatCode="#,##0;\-#,##0">
                  <c:v>4287.3745720006273</c:v>
                </c:pt>
                <c:pt idx="23" formatCode="#,##0;\-#,##0">
                  <c:v>4366.7061043235117</c:v>
                </c:pt>
                <c:pt idx="24" formatCode="#,##0;\-#,##0">
                  <c:v>4445.444232638768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 Annual Customers'!$K$34:$K$58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Annual Customers'!$N$34:$N$58</c:f>
              <c:numCache>
                <c:formatCode>General</c:formatCode>
                <c:ptCount val="25"/>
                <c:pt idx="15" formatCode="#,##0">
                  <c:v>3639.6371853144592</c:v>
                </c:pt>
                <c:pt idx="16" formatCode="#,##0">
                  <c:v>3688.3477185647666</c:v>
                </c:pt>
                <c:pt idx="17" formatCode="#,##0">
                  <c:v>3733.3367035457827</c:v>
                </c:pt>
                <c:pt idx="18" formatCode="#,##0">
                  <c:v>3774.8884713989814</c:v>
                </c:pt>
                <c:pt idx="19" formatCode="#,##0">
                  <c:v>3813.2656299957939</c:v>
                </c:pt>
                <c:pt idx="20" formatCode="#,##0">
                  <c:v>3848.7107236237766</c:v>
                </c:pt>
                <c:pt idx="21" formatCode="#,##0">
                  <c:v>3881.4477658705891</c:v>
                </c:pt>
                <c:pt idx="22" formatCode="#,##0">
                  <c:v>3911.6836553936287</c:v>
                </c:pt>
                <c:pt idx="23" formatCode="#,##0">
                  <c:v>3939.6094835230356</c:v>
                </c:pt>
                <c:pt idx="24" formatCode="#,##0">
                  <c:v>3965.4017419620955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2304"/>
        <c:axId val="316896384"/>
      </c:lineChart>
      <c:catAx>
        <c:axId val="316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896384"/>
        <c:crosses val="autoZero"/>
        <c:auto val="1"/>
        <c:lblAlgn val="ctr"/>
        <c:lblOffset val="100"/>
        <c:noMultiLvlLbl val="0"/>
      </c:catAx>
      <c:valAx>
        <c:axId val="316896384"/>
        <c:scaling>
          <c:orientation val="minMax"/>
          <c:min val="2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316882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361109</xdr:colOff>
      <xdr:row>160</xdr:row>
      <xdr:rowOff>69476</xdr:rowOff>
    </xdr:from>
    <xdr:to>
      <xdr:col>23</xdr:col>
      <xdr:colOff>31095</xdr:colOff>
      <xdr:row>174</xdr:row>
      <xdr:rowOff>145676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60</xdr:row>
      <xdr:rowOff>71437</xdr:rowOff>
    </xdr:from>
    <xdr:to>
      <xdr:col>8</xdr:col>
      <xdr:colOff>485775</xdr:colOff>
      <xdr:row>77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60</xdr:row>
      <xdr:rowOff>71437</xdr:rowOff>
    </xdr:from>
    <xdr:to>
      <xdr:col>8</xdr:col>
      <xdr:colOff>485775</xdr:colOff>
      <xdr:row>77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96"/>
  <sheetViews>
    <sheetView tabSelected="1" workbookViewId="0">
      <selection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7.33203125" bestFit="1" customWidth="1"/>
    <col min="4" max="4" width="9.88671875" bestFit="1" customWidth="1"/>
    <col min="5" max="5" width="8.88671875" bestFit="1" customWidth="1"/>
    <col min="6" max="6" width="8.6640625" bestFit="1" customWidth="1"/>
  </cols>
  <sheetData>
    <row r="1" spans="1:6" x14ac:dyDescent="0.3">
      <c r="A1" s="86" t="s">
        <v>114</v>
      </c>
    </row>
    <row r="2" spans="1:6" x14ac:dyDescent="0.3">
      <c r="A2" s="86" t="s">
        <v>115</v>
      </c>
    </row>
    <row r="4" spans="1:6" x14ac:dyDescent="0.3">
      <c r="A4" s="4" t="s">
        <v>0</v>
      </c>
      <c r="B4" s="4" t="s">
        <v>1</v>
      </c>
      <c r="C4" s="4" t="s">
        <v>60</v>
      </c>
      <c r="D4" s="4" t="s">
        <v>8</v>
      </c>
      <c r="E4" s="4" t="s">
        <v>67</v>
      </c>
      <c r="F4" s="4" t="s">
        <v>68</v>
      </c>
    </row>
    <row r="5" spans="1:6" x14ac:dyDescent="0.3">
      <c r="A5" s="1">
        <v>2000</v>
      </c>
      <c r="B5" s="1">
        <v>1</v>
      </c>
      <c r="C5" s="7">
        <v>2341</v>
      </c>
      <c r="D5" s="7"/>
      <c r="E5" s="1">
        <v>1</v>
      </c>
      <c r="F5" s="1">
        <v>0</v>
      </c>
    </row>
    <row r="6" spans="1:6" x14ac:dyDescent="0.3">
      <c r="A6" s="1">
        <v>2000</v>
      </c>
      <c r="B6" s="1">
        <v>2</v>
      </c>
      <c r="C6" s="7">
        <v>2364</v>
      </c>
      <c r="D6" s="7">
        <v>2341</v>
      </c>
      <c r="E6" s="1">
        <v>0</v>
      </c>
      <c r="F6" s="1">
        <v>0</v>
      </c>
    </row>
    <row r="7" spans="1:6" x14ac:dyDescent="0.3">
      <c r="A7" s="1">
        <v>2000</v>
      </c>
      <c r="B7" s="1">
        <v>3</v>
      </c>
      <c r="C7" s="7">
        <v>2401</v>
      </c>
      <c r="D7" s="7">
        <v>2364</v>
      </c>
      <c r="E7" s="1">
        <v>0</v>
      </c>
      <c r="F7" s="1">
        <v>0</v>
      </c>
    </row>
    <row r="8" spans="1:6" x14ac:dyDescent="0.3">
      <c r="A8" s="1">
        <v>2000</v>
      </c>
      <c r="B8" s="1">
        <v>4</v>
      </c>
      <c r="C8" s="7">
        <v>2414</v>
      </c>
      <c r="D8" s="7">
        <v>2401</v>
      </c>
      <c r="E8" s="1">
        <v>0</v>
      </c>
      <c r="F8" s="1">
        <v>0</v>
      </c>
    </row>
    <row r="9" spans="1:6" x14ac:dyDescent="0.3">
      <c r="A9" s="1">
        <v>2000</v>
      </c>
      <c r="B9" s="1">
        <v>5</v>
      </c>
      <c r="C9" s="7">
        <v>2426</v>
      </c>
      <c r="D9" s="7">
        <v>2414</v>
      </c>
      <c r="E9" s="1">
        <v>0</v>
      </c>
      <c r="F9" s="1">
        <v>0</v>
      </c>
    </row>
    <row r="10" spans="1:6" x14ac:dyDescent="0.3">
      <c r="A10" s="1">
        <v>2000</v>
      </c>
      <c r="B10" s="1">
        <v>6</v>
      </c>
      <c r="C10" s="7">
        <v>2428</v>
      </c>
      <c r="D10" s="7">
        <v>2426</v>
      </c>
      <c r="E10" s="1">
        <v>0</v>
      </c>
      <c r="F10" s="1">
        <v>0</v>
      </c>
    </row>
    <row r="11" spans="1:6" x14ac:dyDescent="0.3">
      <c r="A11" s="1">
        <v>2000</v>
      </c>
      <c r="B11" s="1">
        <v>7</v>
      </c>
      <c r="C11" s="7">
        <v>2428</v>
      </c>
      <c r="D11" s="7">
        <v>2428</v>
      </c>
      <c r="E11" s="1">
        <v>0</v>
      </c>
      <c r="F11" s="1">
        <v>0</v>
      </c>
    </row>
    <row r="12" spans="1:6" x14ac:dyDescent="0.3">
      <c r="A12" s="1">
        <v>2000</v>
      </c>
      <c r="B12" s="1">
        <v>8</v>
      </c>
      <c r="C12" s="7">
        <v>2431</v>
      </c>
      <c r="D12" s="7">
        <v>2428</v>
      </c>
      <c r="E12" s="1">
        <v>0</v>
      </c>
      <c r="F12" s="1">
        <v>0</v>
      </c>
    </row>
    <row r="13" spans="1:6" x14ac:dyDescent="0.3">
      <c r="A13" s="1">
        <v>2000</v>
      </c>
      <c r="B13" s="1">
        <v>9</v>
      </c>
      <c r="C13" s="7">
        <v>2402</v>
      </c>
      <c r="D13" s="7">
        <v>2431</v>
      </c>
      <c r="E13" s="1">
        <v>0</v>
      </c>
      <c r="F13" s="1">
        <v>0</v>
      </c>
    </row>
    <row r="14" spans="1:6" x14ac:dyDescent="0.3">
      <c r="A14" s="1">
        <v>2000</v>
      </c>
      <c r="B14" s="1">
        <v>10</v>
      </c>
      <c r="C14" s="7">
        <v>2408</v>
      </c>
      <c r="D14" s="7">
        <v>2402</v>
      </c>
      <c r="E14" s="1">
        <v>0</v>
      </c>
      <c r="F14" s="1">
        <v>0</v>
      </c>
    </row>
    <row r="15" spans="1:6" x14ac:dyDescent="0.3">
      <c r="A15" s="1">
        <v>2000</v>
      </c>
      <c r="B15" s="1">
        <v>11</v>
      </c>
      <c r="C15" s="7">
        <v>2415</v>
      </c>
      <c r="D15" s="7">
        <v>2408</v>
      </c>
      <c r="E15" s="1">
        <v>0</v>
      </c>
      <c r="F15" s="1">
        <v>0</v>
      </c>
    </row>
    <row r="16" spans="1:6" x14ac:dyDescent="0.3">
      <c r="A16" s="1">
        <v>2000</v>
      </c>
      <c r="B16" s="1">
        <v>12</v>
      </c>
      <c r="C16" s="7">
        <v>2420</v>
      </c>
      <c r="D16" s="7">
        <v>2415</v>
      </c>
      <c r="E16" s="1">
        <v>0</v>
      </c>
      <c r="F16" s="1">
        <v>0</v>
      </c>
    </row>
    <row r="17" spans="1:6" x14ac:dyDescent="0.3">
      <c r="A17" s="1">
        <v>2001</v>
      </c>
      <c r="B17" s="1">
        <v>1</v>
      </c>
      <c r="C17" s="7">
        <v>2408</v>
      </c>
      <c r="D17" s="7">
        <v>2420</v>
      </c>
      <c r="E17" s="1">
        <v>0</v>
      </c>
      <c r="F17" s="1">
        <v>0</v>
      </c>
    </row>
    <row r="18" spans="1:6" x14ac:dyDescent="0.3">
      <c r="A18" s="1">
        <v>2001</v>
      </c>
      <c r="B18" s="1">
        <v>2</v>
      </c>
      <c r="C18" s="7">
        <v>2414</v>
      </c>
      <c r="D18" s="7">
        <v>2408</v>
      </c>
      <c r="E18" s="1">
        <v>0</v>
      </c>
      <c r="F18" s="1">
        <v>0</v>
      </c>
    </row>
    <row r="19" spans="1:6" x14ac:dyDescent="0.3">
      <c r="A19" s="1">
        <v>2001</v>
      </c>
      <c r="B19" s="1">
        <v>3</v>
      </c>
      <c r="C19" s="7">
        <v>2425</v>
      </c>
      <c r="D19" s="7">
        <v>2414</v>
      </c>
      <c r="E19" s="1">
        <v>0</v>
      </c>
      <c r="F19" s="1">
        <v>0</v>
      </c>
    </row>
    <row r="20" spans="1:6" x14ac:dyDescent="0.3">
      <c r="A20" s="1">
        <v>2001</v>
      </c>
      <c r="B20" s="1">
        <v>4</v>
      </c>
      <c r="C20" s="7">
        <v>2437</v>
      </c>
      <c r="D20" s="7">
        <v>2425</v>
      </c>
      <c r="E20" s="1">
        <v>0</v>
      </c>
      <c r="F20" s="1">
        <v>0</v>
      </c>
    </row>
    <row r="21" spans="1:6" x14ac:dyDescent="0.3">
      <c r="A21" s="1">
        <v>2001</v>
      </c>
      <c r="B21" s="1">
        <v>5</v>
      </c>
      <c r="C21" s="7">
        <v>2442</v>
      </c>
      <c r="D21" s="7">
        <v>2437</v>
      </c>
      <c r="E21" s="1">
        <v>0</v>
      </c>
      <c r="F21" s="1">
        <v>0</v>
      </c>
    </row>
    <row r="22" spans="1:6" x14ac:dyDescent="0.3">
      <c r="A22" s="1">
        <v>2001</v>
      </c>
      <c r="B22" s="1">
        <v>6</v>
      </c>
      <c r="C22" s="7">
        <v>2447</v>
      </c>
      <c r="D22" s="7">
        <v>2442</v>
      </c>
      <c r="E22" s="1">
        <v>0</v>
      </c>
      <c r="F22" s="1">
        <v>0</v>
      </c>
    </row>
    <row r="23" spans="1:6" x14ac:dyDescent="0.3">
      <c r="A23" s="1">
        <v>2001</v>
      </c>
      <c r="B23" s="1">
        <v>7</v>
      </c>
      <c r="C23" s="7">
        <v>2451</v>
      </c>
      <c r="D23" s="7">
        <v>2447</v>
      </c>
      <c r="E23" s="1">
        <v>0</v>
      </c>
      <c r="F23" s="1">
        <v>0</v>
      </c>
    </row>
    <row r="24" spans="1:6" x14ac:dyDescent="0.3">
      <c r="A24" s="1">
        <v>2001</v>
      </c>
      <c r="B24" s="1">
        <v>8</v>
      </c>
      <c r="C24" s="7">
        <v>2458</v>
      </c>
      <c r="D24" s="7">
        <v>2451</v>
      </c>
      <c r="E24" s="1">
        <v>0</v>
      </c>
      <c r="F24" s="1">
        <v>0</v>
      </c>
    </row>
    <row r="25" spans="1:6" x14ac:dyDescent="0.3">
      <c r="A25" s="1">
        <v>2001</v>
      </c>
      <c r="B25" s="1">
        <v>9</v>
      </c>
      <c r="C25" s="7">
        <v>2461</v>
      </c>
      <c r="D25" s="7">
        <v>2458</v>
      </c>
      <c r="E25" s="1">
        <v>0</v>
      </c>
      <c r="F25" s="1">
        <v>0</v>
      </c>
    </row>
    <row r="26" spans="1:6" x14ac:dyDescent="0.3">
      <c r="A26" s="1">
        <v>2001</v>
      </c>
      <c r="B26" s="1">
        <v>10</v>
      </c>
      <c r="C26" s="7">
        <v>2469</v>
      </c>
      <c r="D26" s="7">
        <v>2461</v>
      </c>
      <c r="E26" s="1">
        <v>0</v>
      </c>
      <c r="F26" s="1">
        <v>0</v>
      </c>
    </row>
    <row r="27" spans="1:6" x14ac:dyDescent="0.3">
      <c r="A27" s="1">
        <v>2001</v>
      </c>
      <c r="B27" s="1">
        <v>11</v>
      </c>
      <c r="C27" s="7">
        <v>2473</v>
      </c>
      <c r="D27" s="7">
        <v>2469</v>
      </c>
      <c r="E27" s="1">
        <v>0</v>
      </c>
      <c r="F27" s="1">
        <v>0</v>
      </c>
    </row>
    <row r="28" spans="1:6" x14ac:dyDescent="0.3">
      <c r="A28" s="1">
        <v>2001</v>
      </c>
      <c r="B28" s="1">
        <v>12</v>
      </c>
      <c r="C28" s="7">
        <v>2474</v>
      </c>
      <c r="D28" s="7">
        <v>2473</v>
      </c>
      <c r="E28" s="1">
        <v>0</v>
      </c>
      <c r="F28" s="1">
        <v>0</v>
      </c>
    </row>
    <row r="29" spans="1:6" x14ac:dyDescent="0.3">
      <c r="A29" s="1">
        <v>2002</v>
      </c>
      <c r="B29" s="1">
        <v>1</v>
      </c>
      <c r="C29" s="7">
        <v>2478</v>
      </c>
      <c r="D29" s="7">
        <v>2474</v>
      </c>
      <c r="E29" s="1">
        <v>0</v>
      </c>
      <c r="F29" s="1">
        <v>0</v>
      </c>
    </row>
    <row r="30" spans="1:6" x14ac:dyDescent="0.3">
      <c r="A30" s="1">
        <v>2002</v>
      </c>
      <c r="B30" s="1">
        <v>2</v>
      </c>
      <c r="C30" s="7">
        <v>2488</v>
      </c>
      <c r="D30" s="7">
        <v>2478</v>
      </c>
      <c r="E30" s="1">
        <v>0</v>
      </c>
      <c r="F30" s="1">
        <v>0</v>
      </c>
    </row>
    <row r="31" spans="1:6" x14ac:dyDescent="0.3">
      <c r="A31" s="1">
        <v>2002</v>
      </c>
      <c r="B31" s="1">
        <v>3</v>
      </c>
      <c r="C31" s="7">
        <v>2494</v>
      </c>
      <c r="D31" s="7">
        <v>2488</v>
      </c>
      <c r="E31" s="1">
        <v>0</v>
      </c>
      <c r="F31" s="1">
        <v>0</v>
      </c>
    </row>
    <row r="32" spans="1:6" x14ac:dyDescent="0.3">
      <c r="A32" s="1">
        <v>2002</v>
      </c>
      <c r="B32" s="1">
        <v>4</v>
      </c>
      <c r="C32" s="7">
        <v>2508</v>
      </c>
      <c r="D32" s="7">
        <v>2494</v>
      </c>
      <c r="E32" s="1">
        <v>0</v>
      </c>
      <c r="F32" s="1">
        <v>0</v>
      </c>
    </row>
    <row r="33" spans="1:6" x14ac:dyDescent="0.3">
      <c r="A33" s="1">
        <v>2002</v>
      </c>
      <c r="B33" s="1">
        <v>5</v>
      </c>
      <c r="C33" s="7">
        <v>2517</v>
      </c>
      <c r="D33" s="7">
        <v>2508</v>
      </c>
      <c r="E33" s="1">
        <v>0</v>
      </c>
      <c r="F33" s="1">
        <v>0</v>
      </c>
    </row>
    <row r="34" spans="1:6" x14ac:dyDescent="0.3">
      <c r="A34" s="1">
        <v>2002</v>
      </c>
      <c r="B34" s="1">
        <v>6</v>
      </c>
      <c r="C34" s="7">
        <v>2519</v>
      </c>
      <c r="D34" s="7">
        <v>2517</v>
      </c>
      <c r="E34" s="1">
        <v>0</v>
      </c>
      <c r="F34" s="1">
        <v>0</v>
      </c>
    </row>
    <row r="35" spans="1:6" x14ac:dyDescent="0.3">
      <c r="A35" s="1">
        <v>2002</v>
      </c>
      <c r="B35" s="1">
        <v>7</v>
      </c>
      <c r="C35" s="7">
        <v>2528</v>
      </c>
      <c r="D35" s="7">
        <v>2519</v>
      </c>
      <c r="E35" s="1">
        <v>0</v>
      </c>
      <c r="F35" s="1">
        <v>0</v>
      </c>
    </row>
    <row r="36" spans="1:6" x14ac:dyDescent="0.3">
      <c r="A36" s="1">
        <v>2002</v>
      </c>
      <c r="B36" s="1">
        <v>8</v>
      </c>
      <c r="C36" s="7">
        <v>2530</v>
      </c>
      <c r="D36" s="7">
        <v>2528</v>
      </c>
      <c r="E36" s="1">
        <v>0</v>
      </c>
      <c r="F36" s="1">
        <v>0</v>
      </c>
    </row>
    <row r="37" spans="1:6" x14ac:dyDescent="0.3">
      <c r="A37" s="1">
        <v>2002</v>
      </c>
      <c r="B37" s="1">
        <v>9</v>
      </c>
      <c r="C37" s="7">
        <v>2542</v>
      </c>
      <c r="D37" s="7">
        <v>2530</v>
      </c>
      <c r="E37" s="1">
        <v>0</v>
      </c>
      <c r="F37" s="1">
        <v>0</v>
      </c>
    </row>
    <row r="38" spans="1:6" x14ac:dyDescent="0.3">
      <c r="A38" s="1">
        <v>2002</v>
      </c>
      <c r="B38" s="1">
        <v>10</v>
      </c>
      <c r="C38" s="7">
        <v>2546</v>
      </c>
      <c r="D38" s="7">
        <v>2542</v>
      </c>
      <c r="E38" s="1">
        <v>0</v>
      </c>
      <c r="F38" s="1">
        <v>0</v>
      </c>
    </row>
    <row r="39" spans="1:6" x14ac:dyDescent="0.3">
      <c r="A39" s="1">
        <v>2002</v>
      </c>
      <c r="B39" s="1">
        <v>11</v>
      </c>
      <c r="C39" s="7">
        <v>2562</v>
      </c>
      <c r="D39" s="7">
        <v>2546</v>
      </c>
      <c r="E39" s="1">
        <v>0</v>
      </c>
      <c r="F39" s="1">
        <v>0</v>
      </c>
    </row>
    <row r="40" spans="1:6" x14ac:dyDescent="0.3">
      <c r="A40" s="1">
        <v>2002</v>
      </c>
      <c r="B40" s="1">
        <v>12</v>
      </c>
      <c r="C40" s="7">
        <v>2552</v>
      </c>
      <c r="D40" s="7">
        <v>2562</v>
      </c>
      <c r="E40" s="1">
        <v>0</v>
      </c>
      <c r="F40" s="1">
        <v>0</v>
      </c>
    </row>
    <row r="41" spans="1:6" x14ac:dyDescent="0.3">
      <c r="A41" s="1">
        <v>2003</v>
      </c>
      <c r="B41" s="1">
        <v>1</v>
      </c>
      <c r="C41" s="7">
        <v>2563</v>
      </c>
      <c r="D41" s="7">
        <v>2552</v>
      </c>
      <c r="E41" s="1">
        <v>0</v>
      </c>
      <c r="F41" s="1">
        <v>0</v>
      </c>
    </row>
    <row r="42" spans="1:6" x14ac:dyDescent="0.3">
      <c r="A42" s="1">
        <v>2003</v>
      </c>
      <c r="B42" s="1">
        <v>2</v>
      </c>
      <c r="C42" s="7">
        <v>2566</v>
      </c>
      <c r="D42" s="7">
        <v>2563</v>
      </c>
      <c r="E42" s="1">
        <v>0</v>
      </c>
      <c r="F42" s="1">
        <v>0</v>
      </c>
    </row>
    <row r="43" spans="1:6" x14ac:dyDescent="0.3">
      <c r="A43" s="1">
        <v>2003</v>
      </c>
      <c r="B43" s="1">
        <v>3</v>
      </c>
      <c r="C43" s="7">
        <v>2571</v>
      </c>
      <c r="D43" s="7">
        <v>2566</v>
      </c>
      <c r="E43" s="1">
        <v>0</v>
      </c>
      <c r="F43" s="1">
        <v>0</v>
      </c>
    </row>
    <row r="44" spans="1:6" x14ac:dyDescent="0.3">
      <c r="A44" s="1">
        <v>2003</v>
      </c>
      <c r="B44" s="1">
        <v>4</v>
      </c>
      <c r="C44" s="7">
        <v>2575</v>
      </c>
      <c r="D44" s="7">
        <v>2571</v>
      </c>
      <c r="E44" s="1">
        <v>0</v>
      </c>
      <c r="F44" s="1">
        <v>0</v>
      </c>
    </row>
    <row r="45" spans="1:6" x14ac:dyDescent="0.3">
      <c r="A45" s="1">
        <v>2003</v>
      </c>
      <c r="B45" s="1">
        <v>5</v>
      </c>
      <c r="C45" s="7">
        <v>2602</v>
      </c>
      <c r="D45" s="7">
        <v>2575</v>
      </c>
      <c r="E45" s="1">
        <v>0</v>
      </c>
      <c r="F45" s="1">
        <v>0</v>
      </c>
    </row>
    <row r="46" spans="1:6" x14ac:dyDescent="0.3">
      <c r="A46" s="1">
        <v>2003</v>
      </c>
      <c r="B46" s="1">
        <v>6</v>
      </c>
      <c r="C46" s="7">
        <v>2602</v>
      </c>
      <c r="D46" s="7">
        <v>2602</v>
      </c>
      <c r="E46" s="1">
        <v>0</v>
      </c>
      <c r="F46" s="1">
        <v>0</v>
      </c>
    </row>
    <row r="47" spans="1:6" x14ac:dyDescent="0.3">
      <c r="A47" s="1">
        <v>2003</v>
      </c>
      <c r="B47" s="1">
        <v>7</v>
      </c>
      <c r="C47" s="7">
        <v>2633</v>
      </c>
      <c r="D47" s="7">
        <v>2602</v>
      </c>
      <c r="E47" s="1">
        <v>0</v>
      </c>
      <c r="F47" s="1">
        <v>0</v>
      </c>
    </row>
    <row r="48" spans="1:6" x14ac:dyDescent="0.3">
      <c r="A48" s="1">
        <v>2003</v>
      </c>
      <c r="B48" s="1">
        <v>8</v>
      </c>
      <c r="C48" s="7">
        <v>2629</v>
      </c>
      <c r="D48" s="7">
        <v>2633</v>
      </c>
      <c r="E48" s="1">
        <v>0</v>
      </c>
      <c r="F48" s="1">
        <v>0</v>
      </c>
    </row>
    <row r="49" spans="1:6" x14ac:dyDescent="0.3">
      <c r="A49" s="1">
        <v>2003</v>
      </c>
      <c r="B49" s="1">
        <v>9</v>
      </c>
      <c r="C49" s="7">
        <v>2634</v>
      </c>
      <c r="D49" s="7">
        <v>2629</v>
      </c>
      <c r="E49" s="1">
        <v>0</v>
      </c>
      <c r="F49" s="1">
        <v>0</v>
      </c>
    </row>
    <row r="50" spans="1:6" x14ac:dyDescent="0.3">
      <c r="A50" s="1">
        <v>2003</v>
      </c>
      <c r="B50" s="1">
        <v>10</v>
      </c>
      <c r="C50" s="7">
        <v>2638</v>
      </c>
      <c r="D50" s="7">
        <v>2634</v>
      </c>
      <c r="E50" s="1">
        <v>0</v>
      </c>
      <c r="F50" s="1">
        <v>0</v>
      </c>
    </row>
    <row r="51" spans="1:6" x14ac:dyDescent="0.3">
      <c r="A51" s="1">
        <v>2003</v>
      </c>
      <c r="B51" s="1">
        <v>11</v>
      </c>
      <c r="C51" s="7">
        <v>2649</v>
      </c>
      <c r="D51" s="7">
        <v>2638</v>
      </c>
      <c r="E51" s="1">
        <v>0</v>
      </c>
      <c r="F51" s="1">
        <v>0</v>
      </c>
    </row>
    <row r="52" spans="1:6" x14ac:dyDescent="0.3">
      <c r="A52" s="1">
        <v>2003</v>
      </c>
      <c r="B52" s="1">
        <v>12</v>
      </c>
      <c r="C52" s="7">
        <v>2665</v>
      </c>
      <c r="D52" s="7">
        <v>2649</v>
      </c>
      <c r="E52" s="1">
        <v>0</v>
      </c>
      <c r="F52" s="1">
        <v>0</v>
      </c>
    </row>
    <row r="53" spans="1:6" x14ac:dyDescent="0.3">
      <c r="A53" s="1">
        <v>2004</v>
      </c>
      <c r="B53" s="1">
        <v>1</v>
      </c>
      <c r="C53" s="7">
        <v>2676</v>
      </c>
      <c r="D53" s="7">
        <v>2665</v>
      </c>
      <c r="E53" s="1">
        <v>0</v>
      </c>
      <c r="F53" s="1">
        <v>0</v>
      </c>
    </row>
    <row r="54" spans="1:6" x14ac:dyDescent="0.3">
      <c r="A54" s="1">
        <v>2004</v>
      </c>
      <c r="B54" s="1">
        <v>2</v>
      </c>
      <c r="C54" s="7">
        <v>2695</v>
      </c>
      <c r="D54" s="7">
        <v>2676</v>
      </c>
      <c r="E54" s="1">
        <v>0</v>
      </c>
      <c r="F54" s="1">
        <v>0</v>
      </c>
    </row>
    <row r="55" spans="1:6" x14ac:dyDescent="0.3">
      <c r="A55" s="1">
        <v>2004</v>
      </c>
      <c r="B55" s="1">
        <v>3</v>
      </c>
      <c r="C55" s="7">
        <v>2712</v>
      </c>
      <c r="D55" s="7">
        <v>2695</v>
      </c>
      <c r="E55" s="1">
        <v>0</v>
      </c>
      <c r="F55" s="1">
        <v>0</v>
      </c>
    </row>
    <row r="56" spans="1:6" x14ac:dyDescent="0.3">
      <c r="A56" s="1">
        <v>2004</v>
      </c>
      <c r="B56" s="1">
        <v>4</v>
      </c>
      <c r="C56" s="7">
        <v>2733</v>
      </c>
      <c r="D56" s="7">
        <v>2712</v>
      </c>
      <c r="E56" s="1">
        <v>0</v>
      </c>
      <c r="F56" s="1">
        <v>0</v>
      </c>
    </row>
    <row r="57" spans="1:6" x14ac:dyDescent="0.3">
      <c r="A57" s="1">
        <v>2004</v>
      </c>
      <c r="B57" s="1">
        <v>5</v>
      </c>
      <c r="C57" s="7">
        <v>2749</v>
      </c>
      <c r="D57" s="7">
        <v>2733</v>
      </c>
      <c r="E57" s="1">
        <v>0</v>
      </c>
      <c r="F57" s="1">
        <v>0</v>
      </c>
    </row>
    <row r="58" spans="1:6" x14ac:dyDescent="0.3">
      <c r="A58" s="1">
        <v>2004</v>
      </c>
      <c r="B58" s="1">
        <v>6</v>
      </c>
      <c r="C58" s="7">
        <v>2767</v>
      </c>
      <c r="D58" s="7">
        <v>2749</v>
      </c>
      <c r="E58" s="1">
        <v>0</v>
      </c>
      <c r="F58" s="1">
        <v>0</v>
      </c>
    </row>
    <row r="59" spans="1:6" x14ac:dyDescent="0.3">
      <c r="A59" s="1">
        <v>2004</v>
      </c>
      <c r="B59" s="1">
        <v>7</v>
      </c>
      <c r="C59" s="7">
        <v>2785</v>
      </c>
      <c r="D59" s="7">
        <v>2767</v>
      </c>
      <c r="E59" s="1">
        <v>0</v>
      </c>
      <c r="F59" s="1">
        <v>0</v>
      </c>
    </row>
    <row r="60" spans="1:6" x14ac:dyDescent="0.3">
      <c r="A60" s="1">
        <v>2004</v>
      </c>
      <c r="B60" s="1">
        <v>8</v>
      </c>
      <c r="C60" s="7">
        <v>2796</v>
      </c>
      <c r="D60" s="7">
        <v>2785</v>
      </c>
      <c r="E60" s="1">
        <v>0</v>
      </c>
      <c r="F60" s="1">
        <v>0</v>
      </c>
    </row>
    <row r="61" spans="1:6" x14ac:dyDescent="0.3">
      <c r="A61" s="1">
        <v>2004</v>
      </c>
      <c r="B61" s="1">
        <v>9</v>
      </c>
      <c r="C61" s="7">
        <v>2802</v>
      </c>
      <c r="D61" s="7">
        <v>2796</v>
      </c>
      <c r="E61" s="1">
        <v>0</v>
      </c>
      <c r="F61" s="1">
        <v>0</v>
      </c>
    </row>
    <row r="62" spans="1:6" x14ac:dyDescent="0.3">
      <c r="A62" s="1">
        <v>2004</v>
      </c>
      <c r="B62" s="1">
        <v>10</v>
      </c>
      <c r="C62" s="7">
        <v>2809</v>
      </c>
      <c r="D62" s="7">
        <v>2802</v>
      </c>
      <c r="E62" s="1">
        <v>0</v>
      </c>
      <c r="F62" s="1">
        <v>0</v>
      </c>
    </row>
    <row r="63" spans="1:6" x14ac:dyDescent="0.3">
      <c r="A63" s="1">
        <v>2004</v>
      </c>
      <c r="B63" s="1">
        <v>11</v>
      </c>
      <c r="C63" s="7">
        <v>2830</v>
      </c>
      <c r="D63" s="7">
        <v>2809</v>
      </c>
      <c r="E63" s="1">
        <v>0</v>
      </c>
      <c r="F63" s="1">
        <v>0</v>
      </c>
    </row>
    <row r="64" spans="1:6" x14ac:dyDescent="0.3">
      <c r="A64" s="1">
        <v>2004</v>
      </c>
      <c r="B64" s="1">
        <v>12</v>
      </c>
      <c r="C64" s="7">
        <v>2846</v>
      </c>
      <c r="D64" s="7">
        <v>2830</v>
      </c>
      <c r="E64" s="1">
        <v>0</v>
      </c>
      <c r="F64" s="1">
        <v>0</v>
      </c>
    </row>
    <row r="65" spans="1:6" x14ac:dyDescent="0.3">
      <c r="A65" s="1">
        <v>2005</v>
      </c>
      <c r="B65" s="1">
        <v>1</v>
      </c>
      <c r="C65" s="7">
        <v>2857</v>
      </c>
      <c r="D65" s="7">
        <v>2846</v>
      </c>
      <c r="E65" s="1">
        <v>0</v>
      </c>
      <c r="F65" s="1">
        <v>0</v>
      </c>
    </row>
    <row r="66" spans="1:6" x14ac:dyDescent="0.3">
      <c r="A66" s="1">
        <v>2005</v>
      </c>
      <c r="B66" s="1">
        <v>2</v>
      </c>
      <c r="C66" s="7">
        <v>2866</v>
      </c>
      <c r="D66" s="7">
        <v>2857</v>
      </c>
      <c r="E66" s="1">
        <v>0</v>
      </c>
      <c r="F66" s="1">
        <v>0</v>
      </c>
    </row>
    <row r="67" spans="1:6" x14ac:dyDescent="0.3">
      <c r="A67" s="1">
        <v>2005</v>
      </c>
      <c r="B67" s="1">
        <v>3</v>
      </c>
      <c r="C67" s="7">
        <v>2869</v>
      </c>
      <c r="D67" s="7">
        <v>2866</v>
      </c>
      <c r="E67" s="1">
        <v>0</v>
      </c>
      <c r="F67" s="1">
        <v>0</v>
      </c>
    </row>
    <row r="68" spans="1:6" x14ac:dyDescent="0.3">
      <c r="A68" s="1">
        <v>2005</v>
      </c>
      <c r="B68" s="1">
        <v>4</v>
      </c>
      <c r="C68" s="7">
        <v>2878</v>
      </c>
      <c r="D68" s="7">
        <v>2869</v>
      </c>
      <c r="E68" s="1">
        <v>0</v>
      </c>
      <c r="F68" s="1">
        <v>0</v>
      </c>
    </row>
    <row r="69" spans="1:6" x14ac:dyDescent="0.3">
      <c r="A69" s="1">
        <v>2005</v>
      </c>
      <c r="B69" s="1">
        <v>5</v>
      </c>
      <c r="C69" s="7">
        <v>2886</v>
      </c>
      <c r="D69" s="7">
        <v>2878</v>
      </c>
      <c r="E69" s="1">
        <v>0</v>
      </c>
      <c r="F69" s="1">
        <v>0</v>
      </c>
    </row>
    <row r="70" spans="1:6" x14ac:dyDescent="0.3">
      <c r="A70" s="1">
        <v>2005</v>
      </c>
      <c r="B70" s="1">
        <v>6</v>
      </c>
      <c r="C70" s="7">
        <v>2892</v>
      </c>
      <c r="D70" s="7">
        <v>2886</v>
      </c>
      <c r="E70" s="1">
        <v>0</v>
      </c>
      <c r="F70" s="1">
        <v>0</v>
      </c>
    </row>
    <row r="71" spans="1:6" x14ac:dyDescent="0.3">
      <c r="A71" s="1">
        <v>2005</v>
      </c>
      <c r="B71" s="1">
        <v>7</v>
      </c>
      <c r="C71" s="7">
        <v>2900</v>
      </c>
      <c r="D71" s="7">
        <v>2892</v>
      </c>
      <c r="E71" s="1">
        <v>0</v>
      </c>
      <c r="F71" s="1">
        <v>0</v>
      </c>
    </row>
    <row r="72" spans="1:6" x14ac:dyDescent="0.3">
      <c r="A72" s="1">
        <v>2005</v>
      </c>
      <c r="B72" s="1">
        <v>8</v>
      </c>
      <c r="C72" s="7">
        <v>2910</v>
      </c>
      <c r="D72" s="7">
        <v>2900</v>
      </c>
      <c r="E72" s="1">
        <v>0</v>
      </c>
      <c r="F72" s="1">
        <v>0</v>
      </c>
    </row>
    <row r="73" spans="1:6" x14ac:dyDescent="0.3">
      <c r="A73" s="1">
        <v>2005</v>
      </c>
      <c r="B73" s="1">
        <v>9</v>
      </c>
      <c r="C73" s="7">
        <v>2916</v>
      </c>
      <c r="D73" s="7">
        <v>2910</v>
      </c>
      <c r="E73" s="1">
        <v>0</v>
      </c>
      <c r="F73" s="1">
        <v>0</v>
      </c>
    </row>
    <row r="74" spans="1:6" x14ac:dyDescent="0.3">
      <c r="A74" s="1">
        <v>2005</v>
      </c>
      <c r="B74" s="1">
        <v>10</v>
      </c>
      <c r="C74" s="7">
        <v>2925</v>
      </c>
      <c r="D74" s="7">
        <v>2916</v>
      </c>
      <c r="E74" s="1">
        <v>0</v>
      </c>
      <c r="F74" s="1">
        <v>0</v>
      </c>
    </row>
    <row r="75" spans="1:6" x14ac:dyDescent="0.3">
      <c r="A75" s="1">
        <v>2005</v>
      </c>
      <c r="B75" s="1">
        <v>11</v>
      </c>
      <c r="C75" s="7">
        <v>2928</v>
      </c>
      <c r="D75" s="7">
        <v>2925</v>
      </c>
      <c r="E75" s="1">
        <v>0</v>
      </c>
      <c r="F75" s="1">
        <v>0</v>
      </c>
    </row>
    <row r="76" spans="1:6" x14ac:dyDescent="0.3">
      <c r="A76" s="1">
        <v>2005</v>
      </c>
      <c r="B76" s="1">
        <v>12</v>
      </c>
      <c r="C76" s="7">
        <v>2938</v>
      </c>
      <c r="D76" s="7">
        <v>2928</v>
      </c>
      <c r="E76" s="1">
        <v>0</v>
      </c>
      <c r="F76" s="1">
        <v>0</v>
      </c>
    </row>
    <row r="77" spans="1:6" x14ac:dyDescent="0.3">
      <c r="A77" s="1">
        <v>2006</v>
      </c>
      <c r="B77" s="1">
        <v>1</v>
      </c>
      <c r="C77" s="7">
        <v>2941</v>
      </c>
      <c r="D77" s="7">
        <v>2938</v>
      </c>
      <c r="E77" s="1">
        <v>0</v>
      </c>
      <c r="F77" s="1">
        <v>0</v>
      </c>
    </row>
    <row r="78" spans="1:6" x14ac:dyDescent="0.3">
      <c r="A78" s="1">
        <v>2006</v>
      </c>
      <c r="B78" s="1">
        <v>2</v>
      </c>
      <c r="C78" s="7">
        <v>2945</v>
      </c>
      <c r="D78" s="7">
        <v>2941</v>
      </c>
      <c r="E78" s="1">
        <v>0</v>
      </c>
      <c r="F78" s="1">
        <v>0</v>
      </c>
    </row>
    <row r="79" spans="1:6" x14ac:dyDescent="0.3">
      <c r="A79" s="1">
        <v>2006</v>
      </c>
      <c r="B79" s="1">
        <v>3</v>
      </c>
      <c r="C79" s="7">
        <v>2944</v>
      </c>
      <c r="D79" s="7">
        <v>2945</v>
      </c>
      <c r="E79" s="1">
        <v>0</v>
      </c>
      <c r="F79" s="1">
        <v>0</v>
      </c>
    </row>
    <row r="80" spans="1:6" x14ac:dyDescent="0.3">
      <c r="A80" s="1">
        <v>2006</v>
      </c>
      <c r="B80" s="1">
        <v>4</v>
      </c>
      <c r="C80" s="7">
        <v>2944</v>
      </c>
      <c r="D80" s="7">
        <v>2944</v>
      </c>
      <c r="E80" s="1">
        <v>0</v>
      </c>
      <c r="F80" s="1">
        <v>0</v>
      </c>
    </row>
    <row r="81" spans="1:6" x14ac:dyDescent="0.3">
      <c r="A81" s="1">
        <v>2006</v>
      </c>
      <c r="B81" s="1">
        <v>5</v>
      </c>
      <c r="C81" s="7">
        <v>2958</v>
      </c>
      <c r="D81" s="7">
        <v>2944</v>
      </c>
      <c r="E81" s="1">
        <v>0</v>
      </c>
      <c r="F81" s="1">
        <v>0</v>
      </c>
    </row>
    <row r="82" spans="1:6" x14ac:dyDescent="0.3">
      <c r="A82" s="1">
        <v>2006</v>
      </c>
      <c r="B82" s="1">
        <v>6</v>
      </c>
      <c r="C82" s="7">
        <v>2967</v>
      </c>
      <c r="D82" s="7">
        <v>2958</v>
      </c>
      <c r="E82" s="1">
        <v>0</v>
      </c>
      <c r="F82" s="1">
        <v>0</v>
      </c>
    </row>
    <row r="83" spans="1:6" x14ac:dyDescent="0.3">
      <c r="A83" s="1">
        <v>2006</v>
      </c>
      <c r="B83" s="1">
        <v>7</v>
      </c>
      <c r="C83" s="7">
        <v>2971</v>
      </c>
      <c r="D83" s="7">
        <v>2967</v>
      </c>
      <c r="E83" s="1">
        <v>0</v>
      </c>
      <c r="F83" s="1">
        <v>0</v>
      </c>
    </row>
    <row r="84" spans="1:6" x14ac:dyDescent="0.3">
      <c r="A84" s="1">
        <v>2006</v>
      </c>
      <c r="B84" s="1">
        <v>8</v>
      </c>
      <c r="C84" s="7">
        <v>2971</v>
      </c>
      <c r="D84" s="7">
        <v>2971</v>
      </c>
      <c r="E84" s="1">
        <v>0</v>
      </c>
      <c r="F84" s="1">
        <v>0</v>
      </c>
    </row>
    <row r="85" spans="1:6" x14ac:dyDescent="0.3">
      <c r="A85" s="1">
        <v>2006</v>
      </c>
      <c r="B85" s="1">
        <v>9</v>
      </c>
      <c r="C85" s="7">
        <v>2967</v>
      </c>
      <c r="D85" s="7">
        <v>2971</v>
      </c>
      <c r="E85" s="1">
        <v>0</v>
      </c>
      <c r="F85" s="1">
        <v>0</v>
      </c>
    </row>
    <row r="86" spans="1:6" x14ac:dyDescent="0.3">
      <c r="A86" s="1">
        <v>2006</v>
      </c>
      <c r="B86" s="1">
        <v>10</v>
      </c>
      <c r="C86" s="7">
        <v>2974</v>
      </c>
      <c r="D86" s="7">
        <v>2967</v>
      </c>
      <c r="E86" s="1">
        <v>0</v>
      </c>
      <c r="F86" s="1">
        <v>0</v>
      </c>
    </row>
    <row r="87" spans="1:6" x14ac:dyDescent="0.3">
      <c r="A87" s="1">
        <v>2006</v>
      </c>
      <c r="B87" s="1">
        <v>11</v>
      </c>
      <c r="C87" s="7">
        <v>2986</v>
      </c>
      <c r="D87" s="7">
        <v>2974</v>
      </c>
      <c r="E87" s="1">
        <v>0</v>
      </c>
      <c r="F87" s="1">
        <v>0</v>
      </c>
    </row>
    <row r="88" spans="1:6" x14ac:dyDescent="0.3">
      <c r="A88" s="1">
        <v>2006</v>
      </c>
      <c r="B88" s="1">
        <v>12</v>
      </c>
      <c r="C88" s="7">
        <v>2990</v>
      </c>
      <c r="D88" s="7">
        <v>2986</v>
      </c>
      <c r="E88" s="1">
        <v>0</v>
      </c>
      <c r="F88" s="1">
        <v>0</v>
      </c>
    </row>
    <row r="89" spans="1:6" x14ac:dyDescent="0.3">
      <c r="A89" s="1">
        <v>2007</v>
      </c>
      <c r="B89" s="1">
        <v>1</v>
      </c>
      <c r="C89" s="7">
        <v>3002</v>
      </c>
      <c r="D89" s="7">
        <v>2990</v>
      </c>
      <c r="E89" s="1">
        <v>0</v>
      </c>
      <c r="F89" s="1">
        <v>0</v>
      </c>
    </row>
    <row r="90" spans="1:6" x14ac:dyDescent="0.3">
      <c r="A90" s="1">
        <v>2007</v>
      </c>
      <c r="B90" s="1">
        <v>2</v>
      </c>
      <c r="C90" s="7">
        <v>3004</v>
      </c>
      <c r="D90" s="7">
        <v>3002</v>
      </c>
      <c r="E90" s="1">
        <v>0</v>
      </c>
      <c r="F90" s="1">
        <v>0</v>
      </c>
    </row>
    <row r="91" spans="1:6" x14ac:dyDescent="0.3">
      <c r="A91" s="1">
        <v>2007</v>
      </c>
      <c r="B91" s="1">
        <v>3</v>
      </c>
      <c r="C91" s="7">
        <v>3010</v>
      </c>
      <c r="D91" s="7">
        <v>3004</v>
      </c>
      <c r="E91" s="1">
        <v>0</v>
      </c>
      <c r="F91" s="1">
        <v>0</v>
      </c>
    </row>
    <row r="92" spans="1:6" x14ac:dyDescent="0.3">
      <c r="A92" s="1">
        <v>2007</v>
      </c>
      <c r="B92" s="1">
        <v>4</v>
      </c>
      <c r="C92" s="7">
        <v>3022</v>
      </c>
      <c r="D92" s="7">
        <v>3010</v>
      </c>
      <c r="E92" s="1">
        <v>0</v>
      </c>
      <c r="F92" s="1">
        <v>0</v>
      </c>
    </row>
    <row r="93" spans="1:6" x14ac:dyDescent="0.3">
      <c r="A93" s="1">
        <v>2007</v>
      </c>
      <c r="B93" s="1">
        <v>5</v>
      </c>
      <c r="C93" s="7">
        <v>3023</v>
      </c>
      <c r="D93" s="7">
        <v>3022</v>
      </c>
      <c r="E93" s="1">
        <v>0</v>
      </c>
      <c r="F93" s="1">
        <v>0</v>
      </c>
    </row>
    <row r="94" spans="1:6" x14ac:dyDescent="0.3">
      <c r="A94" s="1">
        <v>2007</v>
      </c>
      <c r="B94" s="1">
        <v>6</v>
      </c>
      <c r="C94" s="7">
        <v>3027</v>
      </c>
      <c r="D94" s="7">
        <v>3023</v>
      </c>
      <c r="E94" s="1">
        <v>0</v>
      </c>
      <c r="F94" s="1">
        <v>0</v>
      </c>
    </row>
    <row r="95" spans="1:6" x14ac:dyDescent="0.3">
      <c r="A95" s="1">
        <v>2007</v>
      </c>
      <c r="B95" s="1">
        <v>7</v>
      </c>
      <c r="C95" s="7">
        <v>3028</v>
      </c>
      <c r="D95" s="7">
        <v>3027</v>
      </c>
      <c r="E95" s="1">
        <v>0</v>
      </c>
      <c r="F95" s="1">
        <v>0</v>
      </c>
    </row>
    <row r="96" spans="1:6" x14ac:dyDescent="0.3">
      <c r="A96" s="1">
        <v>2007</v>
      </c>
      <c r="B96" s="1">
        <v>8</v>
      </c>
      <c r="C96" s="7">
        <v>3038</v>
      </c>
      <c r="D96" s="7">
        <v>3028</v>
      </c>
      <c r="E96" s="1">
        <v>0</v>
      </c>
      <c r="F96" s="1">
        <v>0</v>
      </c>
    </row>
    <row r="97" spans="1:6" x14ac:dyDescent="0.3">
      <c r="A97" s="1">
        <v>2007</v>
      </c>
      <c r="B97" s="1">
        <v>9</v>
      </c>
      <c r="C97" s="7">
        <v>3052</v>
      </c>
      <c r="D97" s="7">
        <v>3038</v>
      </c>
      <c r="E97" s="1">
        <v>0</v>
      </c>
      <c r="F97" s="1">
        <v>0</v>
      </c>
    </row>
    <row r="98" spans="1:6" x14ac:dyDescent="0.3">
      <c r="A98" s="1">
        <v>2007</v>
      </c>
      <c r="B98" s="1">
        <v>10</v>
      </c>
      <c r="C98" s="7">
        <v>3056</v>
      </c>
      <c r="D98" s="7">
        <v>3052</v>
      </c>
      <c r="E98" s="1">
        <v>0</v>
      </c>
      <c r="F98" s="1">
        <v>0</v>
      </c>
    </row>
    <row r="99" spans="1:6" x14ac:dyDescent="0.3">
      <c r="A99" s="1">
        <v>2007</v>
      </c>
      <c r="B99" s="1">
        <v>11</v>
      </c>
      <c r="C99" s="7">
        <v>3059</v>
      </c>
      <c r="D99" s="7">
        <v>3056</v>
      </c>
      <c r="E99" s="1">
        <v>0</v>
      </c>
      <c r="F99" s="1">
        <v>0</v>
      </c>
    </row>
    <row r="100" spans="1:6" x14ac:dyDescent="0.3">
      <c r="A100" s="1">
        <v>2007</v>
      </c>
      <c r="B100" s="1">
        <v>12</v>
      </c>
      <c r="C100" s="7">
        <v>3064</v>
      </c>
      <c r="D100" s="7">
        <v>3059</v>
      </c>
      <c r="E100" s="1">
        <v>0</v>
      </c>
      <c r="F100" s="1">
        <v>0</v>
      </c>
    </row>
    <row r="101" spans="1:6" x14ac:dyDescent="0.3">
      <c r="A101" s="1">
        <v>2008</v>
      </c>
      <c r="B101" s="1">
        <v>1</v>
      </c>
      <c r="C101" s="7">
        <v>3073</v>
      </c>
      <c r="D101" s="7">
        <v>3064</v>
      </c>
      <c r="E101" s="1">
        <v>0</v>
      </c>
      <c r="F101" s="1">
        <v>0</v>
      </c>
    </row>
    <row r="102" spans="1:6" x14ac:dyDescent="0.3">
      <c r="A102" s="1">
        <v>2008</v>
      </c>
      <c r="B102" s="1">
        <v>2</v>
      </c>
      <c r="C102" s="7">
        <v>3083</v>
      </c>
      <c r="D102" s="7">
        <v>3073</v>
      </c>
      <c r="E102" s="1">
        <v>0</v>
      </c>
      <c r="F102" s="1">
        <v>0</v>
      </c>
    </row>
    <row r="103" spans="1:6" x14ac:dyDescent="0.3">
      <c r="A103" s="1">
        <v>2008</v>
      </c>
      <c r="B103" s="1">
        <v>3</v>
      </c>
      <c r="C103" s="7">
        <v>3095</v>
      </c>
      <c r="D103" s="7">
        <v>3083</v>
      </c>
      <c r="E103" s="1">
        <v>0</v>
      </c>
      <c r="F103" s="1">
        <v>0</v>
      </c>
    </row>
    <row r="104" spans="1:6" x14ac:dyDescent="0.3">
      <c r="A104" s="1">
        <v>2008</v>
      </c>
      <c r="B104" s="1">
        <v>4</v>
      </c>
      <c r="C104" s="7">
        <v>3095</v>
      </c>
      <c r="D104" s="7">
        <v>3095</v>
      </c>
      <c r="E104" s="1">
        <v>0</v>
      </c>
      <c r="F104" s="1">
        <v>0</v>
      </c>
    </row>
    <row r="105" spans="1:6" x14ac:dyDescent="0.3">
      <c r="A105" s="1">
        <v>2008</v>
      </c>
      <c r="B105" s="1">
        <v>5</v>
      </c>
      <c r="C105" s="7">
        <v>3099</v>
      </c>
      <c r="D105" s="7">
        <v>3095</v>
      </c>
      <c r="E105" s="1">
        <v>0</v>
      </c>
      <c r="F105" s="1">
        <v>0</v>
      </c>
    </row>
    <row r="106" spans="1:6" x14ac:dyDescent="0.3">
      <c r="A106" s="1">
        <v>2008</v>
      </c>
      <c r="B106" s="1">
        <v>6</v>
      </c>
      <c r="C106" s="7">
        <v>3107</v>
      </c>
      <c r="D106" s="7">
        <v>3099</v>
      </c>
      <c r="E106" s="1">
        <v>0</v>
      </c>
      <c r="F106" s="1">
        <v>0</v>
      </c>
    </row>
    <row r="107" spans="1:6" x14ac:dyDescent="0.3">
      <c r="A107" s="1">
        <v>2008</v>
      </c>
      <c r="B107" s="1">
        <v>7</v>
      </c>
      <c r="C107" s="7">
        <v>3113</v>
      </c>
      <c r="D107" s="7">
        <v>3107</v>
      </c>
      <c r="E107" s="1">
        <v>0</v>
      </c>
      <c r="F107" s="1">
        <v>0</v>
      </c>
    </row>
    <row r="108" spans="1:6" x14ac:dyDescent="0.3">
      <c r="A108" s="1">
        <v>2008</v>
      </c>
      <c r="B108" s="1">
        <v>8</v>
      </c>
      <c r="C108" s="7">
        <v>3132</v>
      </c>
      <c r="D108" s="7">
        <v>3113</v>
      </c>
      <c r="E108" s="1">
        <v>0</v>
      </c>
      <c r="F108" s="1">
        <v>0</v>
      </c>
    </row>
    <row r="109" spans="1:6" x14ac:dyDescent="0.3">
      <c r="A109" s="1">
        <v>2008</v>
      </c>
      <c r="B109" s="1">
        <v>9</v>
      </c>
      <c r="C109" s="7">
        <v>3141</v>
      </c>
      <c r="D109" s="7">
        <v>3132</v>
      </c>
      <c r="E109" s="1">
        <v>0</v>
      </c>
      <c r="F109" s="1">
        <v>0</v>
      </c>
    </row>
    <row r="110" spans="1:6" x14ac:dyDescent="0.3">
      <c r="A110" s="1">
        <v>2008</v>
      </c>
      <c r="B110" s="1">
        <v>10</v>
      </c>
      <c r="C110" s="7">
        <v>3150</v>
      </c>
      <c r="D110" s="7">
        <v>3141</v>
      </c>
      <c r="E110" s="1">
        <v>0</v>
      </c>
      <c r="F110" s="1">
        <v>0</v>
      </c>
    </row>
    <row r="111" spans="1:6" x14ac:dyDescent="0.3">
      <c r="A111" s="1">
        <v>2008</v>
      </c>
      <c r="B111" s="1">
        <v>11</v>
      </c>
      <c r="C111" s="7">
        <v>3155</v>
      </c>
      <c r="D111" s="7">
        <v>3150</v>
      </c>
      <c r="E111" s="1">
        <v>0</v>
      </c>
      <c r="F111" s="1">
        <v>0</v>
      </c>
    </row>
    <row r="112" spans="1:6" x14ac:dyDescent="0.3">
      <c r="A112" s="1">
        <v>2008</v>
      </c>
      <c r="B112" s="1">
        <v>12</v>
      </c>
      <c r="C112" s="7">
        <v>3170</v>
      </c>
      <c r="D112" s="7">
        <v>3155</v>
      </c>
      <c r="E112" s="1">
        <v>0</v>
      </c>
      <c r="F112" s="1">
        <v>0</v>
      </c>
    </row>
    <row r="113" spans="1:6" x14ac:dyDescent="0.3">
      <c r="A113" s="1">
        <v>2009</v>
      </c>
      <c r="B113" s="1">
        <v>1</v>
      </c>
      <c r="C113" s="7">
        <v>3191</v>
      </c>
      <c r="D113" s="7">
        <v>3170</v>
      </c>
      <c r="E113" s="1">
        <v>0</v>
      </c>
      <c r="F113" s="1">
        <v>0</v>
      </c>
    </row>
    <row r="114" spans="1:6" x14ac:dyDescent="0.3">
      <c r="A114" s="1">
        <v>2009</v>
      </c>
      <c r="B114" s="1">
        <v>2</v>
      </c>
      <c r="C114" s="7">
        <v>3202</v>
      </c>
      <c r="D114" s="7">
        <v>3191</v>
      </c>
      <c r="E114" s="1">
        <v>0</v>
      </c>
      <c r="F114" s="1">
        <v>0</v>
      </c>
    </row>
    <row r="115" spans="1:6" x14ac:dyDescent="0.3">
      <c r="A115" s="1">
        <v>2009</v>
      </c>
      <c r="B115" s="1">
        <v>3</v>
      </c>
      <c r="C115" s="7">
        <v>3203</v>
      </c>
      <c r="D115" s="7">
        <v>3202</v>
      </c>
      <c r="E115" s="1">
        <v>0</v>
      </c>
      <c r="F115" s="1">
        <v>0</v>
      </c>
    </row>
    <row r="116" spans="1:6" x14ac:dyDescent="0.3">
      <c r="A116" s="1">
        <v>2009</v>
      </c>
      <c r="B116" s="1">
        <v>4</v>
      </c>
      <c r="C116" s="7">
        <v>3206</v>
      </c>
      <c r="D116" s="7">
        <v>3203</v>
      </c>
      <c r="E116" s="1">
        <v>0</v>
      </c>
      <c r="F116" s="1">
        <v>0</v>
      </c>
    </row>
    <row r="117" spans="1:6" x14ac:dyDescent="0.3">
      <c r="A117" s="1">
        <v>2009</v>
      </c>
      <c r="B117" s="1">
        <v>5</v>
      </c>
      <c r="C117" s="7">
        <v>3212</v>
      </c>
      <c r="D117" s="7">
        <v>3206</v>
      </c>
      <c r="E117" s="1">
        <v>0</v>
      </c>
      <c r="F117" s="1">
        <v>0</v>
      </c>
    </row>
    <row r="118" spans="1:6" x14ac:dyDescent="0.3">
      <c r="A118" s="1">
        <v>2009</v>
      </c>
      <c r="B118" s="1">
        <v>6</v>
      </c>
      <c r="C118" s="7">
        <v>3210</v>
      </c>
      <c r="D118" s="7">
        <v>3212</v>
      </c>
      <c r="E118" s="1">
        <v>0</v>
      </c>
      <c r="F118" s="1">
        <v>0</v>
      </c>
    </row>
    <row r="119" spans="1:6" x14ac:dyDescent="0.3">
      <c r="A119" s="1">
        <v>2009</v>
      </c>
      <c r="B119" s="1">
        <v>7</v>
      </c>
      <c r="C119" s="7">
        <v>3210</v>
      </c>
      <c r="D119" s="7">
        <v>3210</v>
      </c>
      <c r="E119" s="1">
        <v>0</v>
      </c>
      <c r="F119" s="1">
        <v>0</v>
      </c>
    </row>
    <row r="120" spans="1:6" x14ac:dyDescent="0.3">
      <c r="A120" s="1">
        <v>2009</v>
      </c>
      <c r="B120" s="1">
        <v>8</v>
      </c>
      <c r="C120" s="7">
        <v>3214</v>
      </c>
      <c r="D120" s="7">
        <v>3210</v>
      </c>
      <c r="E120" s="1">
        <v>0</v>
      </c>
      <c r="F120" s="1">
        <v>0</v>
      </c>
    </row>
    <row r="121" spans="1:6" x14ac:dyDescent="0.3">
      <c r="A121" s="1">
        <v>2009</v>
      </c>
      <c r="B121" s="1">
        <v>9</v>
      </c>
      <c r="C121" s="7">
        <v>3219</v>
      </c>
      <c r="D121" s="7">
        <v>3214</v>
      </c>
      <c r="E121" s="1">
        <v>0</v>
      </c>
      <c r="F121" s="1">
        <v>0</v>
      </c>
    </row>
    <row r="122" spans="1:6" x14ac:dyDescent="0.3">
      <c r="A122" s="1">
        <v>2009</v>
      </c>
      <c r="B122" s="1">
        <v>10</v>
      </c>
      <c r="C122" s="7">
        <v>3228</v>
      </c>
      <c r="D122" s="7">
        <v>3219</v>
      </c>
      <c r="E122" s="1">
        <v>0</v>
      </c>
      <c r="F122" s="1">
        <v>0</v>
      </c>
    </row>
    <row r="123" spans="1:6" x14ac:dyDescent="0.3">
      <c r="A123" s="1">
        <v>2009</v>
      </c>
      <c r="B123" s="1">
        <v>11</v>
      </c>
      <c r="C123" s="7">
        <v>3247</v>
      </c>
      <c r="D123" s="7">
        <v>3228</v>
      </c>
      <c r="E123" s="1">
        <v>0</v>
      </c>
      <c r="F123" s="1">
        <v>0</v>
      </c>
    </row>
    <row r="124" spans="1:6" x14ac:dyDescent="0.3">
      <c r="A124" s="1">
        <v>2009</v>
      </c>
      <c r="B124" s="1">
        <v>12</v>
      </c>
      <c r="C124" s="7">
        <v>3259</v>
      </c>
      <c r="D124" s="7">
        <v>3247</v>
      </c>
      <c r="E124" s="1">
        <v>0</v>
      </c>
      <c r="F124" s="1">
        <v>0</v>
      </c>
    </row>
    <row r="125" spans="1:6" x14ac:dyDescent="0.3">
      <c r="A125" s="1">
        <v>2010</v>
      </c>
      <c r="B125" s="1">
        <v>1</v>
      </c>
      <c r="C125" s="7">
        <v>3262</v>
      </c>
      <c r="D125" s="7">
        <v>3259</v>
      </c>
      <c r="E125" s="1">
        <v>0</v>
      </c>
      <c r="F125" s="1">
        <v>0</v>
      </c>
    </row>
    <row r="126" spans="1:6" x14ac:dyDescent="0.3">
      <c r="A126" s="1">
        <v>2010</v>
      </c>
      <c r="B126" s="1">
        <v>2</v>
      </c>
      <c r="C126" s="7">
        <v>3275</v>
      </c>
      <c r="D126" s="7">
        <v>3262</v>
      </c>
      <c r="E126" s="1">
        <v>0</v>
      </c>
      <c r="F126" s="1">
        <v>0</v>
      </c>
    </row>
    <row r="127" spans="1:6" x14ac:dyDescent="0.3">
      <c r="A127" s="1">
        <v>2010</v>
      </c>
      <c r="B127" s="1">
        <v>3</v>
      </c>
      <c r="C127" s="7">
        <v>3281</v>
      </c>
      <c r="D127" s="7">
        <v>3275</v>
      </c>
      <c r="E127" s="1">
        <v>0</v>
      </c>
      <c r="F127" s="1">
        <v>0</v>
      </c>
    </row>
    <row r="128" spans="1:6" x14ac:dyDescent="0.3">
      <c r="A128" s="1">
        <v>2010</v>
      </c>
      <c r="B128" s="1">
        <v>4</v>
      </c>
      <c r="C128" s="7">
        <v>3286</v>
      </c>
      <c r="D128" s="7">
        <v>3281</v>
      </c>
      <c r="E128" s="1">
        <v>0</v>
      </c>
      <c r="F128" s="1">
        <v>0</v>
      </c>
    </row>
    <row r="129" spans="1:6" x14ac:dyDescent="0.3">
      <c r="A129" s="1">
        <v>2010</v>
      </c>
      <c r="B129" s="1">
        <v>5</v>
      </c>
      <c r="C129" s="7">
        <v>3291</v>
      </c>
      <c r="D129" s="7">
        <v>3286</v>
      </c>
      <c r="E129" s="1">
        <v>0</v>
      </c>
      <c r="F129" s="1">
        <v>0</v>
      </c>
    </row>
    <row r="130" spans="1:6" x14ac:dyDescent="0.3">
      <c r="A130" s="1">
        <v>2010</v>
      </c>
      <c r="B130" s="1">
        <v>6</v>
      </c>
      <c r="C130" s="7">
        <v>3299</v>
      </c>
      <c r="D130" s="7">
        <v>3291</v>
      </c>
      <c r="E130" s="1">
        <v>0</v>
      </c>
      <c r="F130" s="1">
        <v>0</v>
      </c>
    </row>
    <row r="131" spans="1:6" x14ac:dyDescent="0.3">
      <c r="A131" s="1">
        <v>2010</v>
      </c>
      <c r="B131" s="1">
        <v>7</v>
      </c>
      <c r="C131" s="7">
        <v>3303</v>
      </c>
      <c r="D131" s="7">
        <v>3299</v>
      </c>
      <c r="E131" s="1">
        <v>0</v>
      </c>
      <c r="F131" s="1">
        <v>0</v>
      </c>
    </row>
    <row r="132" spans="1:6" x14ac:dyDescent="0.3">
      <c r="A132" s="1">
        <v>2010</v>
      </c>
      <c r="B132" s="1">
        <v>8</v>
      </c>
      <c r="C132" s="7">
        <v>3305</v>
      </c>
      <c r="D132" s="7">
        <v>3303</v>
      </c>
      <c r="E132" s="1">
        <v>0</v>
      </c>
      <c r="F132" s="1">
        <v>0</v>
      </c>
    </row>
    <row r="133" spans="1:6" x14ac:dyDescent="0.3">
      <c r="A133" s="1">
        <v>2010</v>
      </c>
      <c r="B133" s="1">
        <v>9</v>
      </c>
      <c r="C133" s="7">
        <v>3316</v>
      </c>
      <c r="D133" s="7">
        <v>3305</v>
      </c>
      <c r="E133" s="1">
        <v>0</v>
      </c>
      <c r="F133" s="1">
        <v>0</v>
      </c>
    </row>
    <row r="134" spans="1:6" x14ac:dyDescent="0.3">
      <c r="A134" s="1">
        <v>2010</v>
      </c>
      <c r="B134" s="1">
        <v>10</v>
      </c>
      <c r="C134" s="7">
        <v>3332</v>
      </c>
      <c r="D134" s="7">
        <v>3316</v>
      </c>
      <c r="E134" s="1">
        <v>0</v>
      </c>
      <c r="F134" s="1">
        <v>0</v>
      </c>
    </row>
    <row r="135" spans="1:6" x14ac:dyDescent="0.3">
      <c r="A135" s="1">
        <v>2010</v>
      </c>
      <c r="B135" s="1">
        <v>11</v>
      </c>
      <c r="C135" s="7">
        <v>3346</v>
      </c>
      <c r="D135" s="7">
        <v>3332</v>
      </c>
      <c r="E135" s="1">
        <v>0</v>
      </c>
      <c r="F135" s="1">
        <v>0</v>
      </c>
    </row>
    <row r="136" spans="1:6" x14ac:dyDescent="0.3">
      <c r="A136" s="1">
        <v>2010</v>
      </c>
      <c r="B136" s="1">
        <v>12</v>
      </c>
      <c r="C136" s="7">
        <v>3352</v>
      </c>
      <c r="D136" s="7">
        <v>3346</v>
      </c>
      <c r="E136" s="1">
        <v>0</v>
      </c>
      <c r="F136" s="1">
        <v>0</v>
      </c>
    </row>
    <row r="137" spans="1:6" x14ac:dyDescent="0.3">
      <c r="A137" s="1">
        <v>2011</v>
      </c>
      <c r="B137" s="1">
        <v>1</v>
      </c>
      <c r="C137" s="7">
        <v>3356</v>
      </c>
      <c r="D137" s="7">
        <v>3352</v>
      </c>
      <c r="E137" s="1">
        <v>0</v>
      </c>
      <c r="F137" s="1">
        <v>0</v>
      </c>
    </row>
    <row r="138" spans="1:6" x14ac:dyDescent="0.3">
      <c r="A138" s="1">
        <v>2011</v>
      </c>
      <c r="B138" s="1">
        <v>2</v>
      </c>
      <c r="C138" s="7">
        <v>3361</v>
      </c>
      <c r="D138" s="7">
        <v>3356</v>
      </c>
      <c r="E138" s="1">
        <v>0</v>
      </c>
      <c r="F138" s="1">
        <v>0</v>
      </c>
    </row>
    <row r="139" spans="1:6" x14ac:dyDescent="0.3">
      <c r="A139" s="1">
        <v>2011</v>
      </c>
      <c r="B139" s="1">
        <v>3</v>
      </c>
      <c r="C139" s="7">
        <v>3368</v>
      </c>
      <c r="D139" s="7">
        <v>3361</v>
      </c>
      <c r="E139" s="1">
        <v>0</v>
      </c>
      <c r="F139" s="1">
        <v>0</v>
      </c>
    </row>
    <row r="140" spans="1:6" x14ac:dyDescent="0.3">
      <c r="A140" s="1">
        <v>2011</v>
      </c>
      <c r="B140" s="1">
        <v>4</v>
      </c>
      <c r="C140" s="7">
        <v>3371</v>
      </c>
      <c r="D140" s="7">
        <v>3368</v>
      </c>
      <c r="E140" s="1">
        <v>0</v>
      </c>
      <c r="F140" s="1">
        <v>0</v>
      </c>
    </row>
    <row r="141" spans="1:6" x14ac:dyDescent="0.3">
      <c r="A141" s="1">
        <v>2011</v>
      </c>
      <c r="B141" s="1">
        <v>5</v>
      </c>
      <c r="C141" s="7">
        <v>3368</v>
      </c>
      <c r="D141" s="7">
        <v>3371</v>
      </c>
      <c r="E141" s="1">
        <v>0</v>
      </c>
      <c r="F141" s="1">
        <v>0</v>
      </c>
    </row>
    <row r="142" spans="1:6" x14ac:dyDescent="0.3">
      <c r="A142" s="1">
        <v>2011</v>
      </c>
      <c r="B142" s="1">
        <v>6</v>
      </c>
      <c r="C142" s="7">
        <v>3371</v>
      </c>
      <c r="D142" s="7">
        <v>3368</v>
      </c>
      <c r="E142" s="1">
        <v>0</v>
      </c>
      <c r="F142" s="1">
        <v>0</v>
      </c>
    </row>
    <row r="143" spans="1:6" x14ac:dyDescent="0.3">
      <c r="A143" s="1">
        <v>2011</v>
      </c>
      <c r="B143" s="1">
        <v>7</v>
      </c>
      <c r="C143" s="7">
        <v>3371</v>
      </c>
      <c r="D143" s="7">
        <v>3371</v>
      </c>
      <c r="E143" s="1">
        <v>0</v>
      </c>
      <c r="F143" s="1">
        <v>0</v>
      </c>
    </row>
    <row r="144" spans="1:6" x14ac:dyDescent="0.3">
      <c r="A144" s="1">
        <v>2011</v>
      </c>
      <c r="B144" s="1">
        <v>8</v>
      </c>
      <c r="C144" s="7">
        <v>3376</v>
      </c>
      <c r="D144" s="7">
        <v>3371</v>
      </c>
      <c r="E144" s="1">
        <v>0</v>
      </c>
      <c r="F144" s="1">
        <v>0</v>
      </c>
    </row>
    <row r="145" spans="1:6" x14ac:dyDescent="0.3">
      <c r="A145" s="1">
        <v>2011</v>
      </c>
      <c r="B145" s="1">
        <v>9</v>
      </c>
      <c r="C145" s="7">
        <v>3381</v>
      </c>
      <c r="D145" s="7">
        <v>3376</v>
      </c>
      <c r="E145" s="1">
        <v>0</v>
      </c>
      <c r="F145" s="1">
        <v>0</v>
      </c>
    </row>
    <row r="146" spans="1:6" x14ac:dyDescent="0.3">
      <c r="A146" s="1">
        <v>2011</v>
      </c>
      <c r="B146" s="1">
        <v>10</v>
      </c>
      <c r="C146" s="7">
        <v>3393</v>
      </c>
      <c r="D146" s="7">
        <v>3381</v>
      </c>
      <c r="E146" s="1">
        <v>0</v>
      </c>
      <c r="F146" s="1">
        <v>0</v>
      </c>
    </row>
    <row r="147" spans="1:6" x14ac:dyDescent="0.3">
      <c r="A147" s="1">
        <v>2011</v>
      </c>
      <c r="B147" s="1">
        <v>11</v>
      </c>
      <c r="C147" s="7">
        <v>3409</v>
      </c>
      <c r="D147" s="7">
        <v>3393</v>
      </c>
      <c r="E147" s="1">
        <v>0</v>
      </c>
      <c r="F147" s="1">
        <v>0</v>
      </c>
    </row>
    <row r="148" spans="1:6" x14ac:dyDescent="0.3">
      <c r="A148" s="1">
        <v>2011</v>
      </c>
      <c r="B148" s="1">
        <v>12</v>
      </c>
      <c r="C148" s="7">
        <v>3417</v>
      </c>
      <c r="D148" s="7">
        <v>3409</v>
      </c>
      <c r="E148" s="1">
        <v>0</v>
      </c>
      <c r="F148" s="1">
        <v>0</v>
      </c>
    </row>
    <row r="149" spans="1:6" x14ac:dyDescent="0.3">
      <c r="A149" s="1">
        <v>2012</v>
      </c>
      <c r="B149" s="1">
        <v>1</v>
      </c>
      <c r="C149" s="7">
        <v>3403</v>
      </c>
      <c r="D149" s="7">
        <v>3417</v>
      </c>
      <c r="E149" s="1">
        <v>0</v>
      </c>
      <c r="F149" s="1">
        <v>0</v>
      </c>
    </row>
    <row r="150" spans="1:6" x14ac:dyDescent="0.3">
      <c r="A150" s="1">
        <v>2012</v>
      </c>
      <c r="B150" s="1">
        <v>2</v>
      </c>
      <c r="C150" s="7">
        <v>3401</v>
      </c>
      <c r="D150" s="7">
        <v>3403</v>
      </c>
      <c r="E150" s="1">
        <v>0</v>
      </c>
      <c r="F150" s="1">
        <v>0</v>
      </c>
    </row>
    <row r="151" spans="1:6" x14ac:dyDescent="0.3">
      <c r="A151" s="1">
        <v>2012</v>
      </c>
      <c r="B151" s="1">
        <v>3</v>
      </c>
      <c r="C151" s="7">
        <v>3403</v>
      </c>
      <c r="D151" s="7">
        <v>3401</v>
      </c>
      <c r="E151" s="1">
        <v>0</v>
      </c>
      <c r="F151" s="1">
        <v>0</v>
      </c>
    </row>
    <row r="152" spans="1:6" x14ac:dyDescent="0.3">
      <c r="A152" s="1">
        <v>2012</v>
      </c>
      <c r="B152" s="1">
        <v>4</v>
      </c>
      <c r="C152" s="7">
        <v>3407</v>
      </c>
      <c r="D152" s="7">
        <v>3403</v>
      </c>
      <c r="E152" s="1">
        <v>0</v>
      </c>
      <c r="F152" s="1">
        <v>0</v>
      </c>
    </row>
    <row r="153" spans="1:6" x14ac:dyDescent="0.3">
      <c r="A153" s="1">
        <v>2012</v>
      </c>
      <c r="B153" s="1">
        <v>5</v>
      </c>
      <c r="C153" s="7">
        <v>3413</v>
      </c>
      <c r="D153" s="7">
        <v>3407</v>
      </c>
      <c r="E153" s="1">
        <v>0</v>
      </c>
      <c r="F153" s="1">
        <v>0</v>
      </c>
    </row>
    <row r="154" spans="1:6" x14ac:dyDescent="0.3">
      <c r="A154" s="1">
        <v>2012</v>
      </c>
      <c r="B154" s="1">
        <v>6</v>
      </c>
      <c r="C154" s="7">
        <v>3426</v>
      </c>
      <c r="D154" s="7">
        <v>3413</v>
      </c>
      <c r="E154" s="1">
        <v>0</v>
      </c>
      <c r="F154" s="1">
        <v>0</v>
      </c>
    </row>
    <row r="155" spans="1:6" x14ac:dyDescent="0.3">
      <c r="A155" s="1">
        <v>2012</v>
      </c>
      <c r="B155" s="1">
        <v>7</v>
      </c>
      <c r="C155" s="7">
        <v>3433</v>
      </c>
      <c r="D155" s="7">
        <v>3426</v>
      </c>
      <c r="E155" s="1">
        <v>0</v>
      </c>
      <c r="F155" s="1">
        <v>0</v>
      </c>
    </row>
    <row r="156" spans="1:6" x14ac:dyDescent="0.3">
      <c r="A156" s="1">
        <v>2012</v>
      </c>
      <c r="B156" s="1">
        <v>8</v>
      </c>
      <c r="C156" s="7">
        <v>3438</v>
      </c>
      <c r="D156" s="7">
        <v>3433</v>
      </c>
      <c r="E156" s="1">
        <v>0</v>
      </c>
      <c r="F156" s="1">
        <v>0</v>
      </c>
    </row>
    <row r="157" spans="1:6" x14ac:dyDescent="0.3">
      <c r="A157" s="1">
        <v>2012</v>
      </c>
      <c r="B157" s="1">
        <v>9</v>
      </c>
      <c r="C157" s="7">
        <v>3439</v>
      </c>
      <c r="D157" s="7">
        <v>3438</v>
      </c>
      <c r="E157" s="1">
        <v>0</v>
      </c>
      <c r="F157" s="1">
        <v>0</v>
      </c>
    </row>
    <row r="158" spans="1:6" x14ac:dyDescent="0.3">
      <c r="A158" s="1">
        <v>2012</v>
      </c>
      <c r="B158" s="1">
        <v>10</v>
      </c>
      <c r="C158" s="7">
        <v>3454</v>
      </c>
      <c r="D158" s="7">
        <v>3439</v>
      </c>
      <c r="E158" s="1">
        <v>0</v>
      </c>
      <c r="F158" s="1">
        <v>0</v>
      </c>
    </row>
    <row r="159" spans="1:6" x14ac:dyDescent="0.3">
      <c r="A159" s="1">
        <v>2012</v>
      </c>
      <c r="B159" s="1">
        <v>11</v>
      </c>
      <c r="C159" s="7">
        <v>3466</v>
      </c>
      <c r="D159" s="7">
        <v>3454</v>
      </c>
      <c r="E159" s="1">
        <v>0</v>
      </c>
      <c r="F159" s="1">
        <v>0</v>
      </c>
    </row>
    <row r="160" spans="1:6" x14ac:dyDescent="0.3">
      <c r="A160" s="1">
        <v>2012</v>
      </c>
      <c r="B160" s="1">
        <v>12</v>
      </c>
      <c r="C160" s="7">
        <v>3471</v>
      </c>
      <c r="D160" s="7">
        <v>3466</v>
      </c>
      <c r="E160" s="1">
        <v>0</v>
      </c>
      <c r="F160" s="1">
        <v>0</v>
      </c>
    </row>
    <row r="161" spans="1:6" x14ac:dyDescent="0.3">
      <c r="A161" s="1">
        <v>2013</v>
      </c>
      <c r="B161" s="1">
        <v>1</v>
      </c>
      <c r="C161" s="7">
        <v>3486</v>
      </c>
      <c r="D161" s="7">
        <v>3471</v>
      </c>
      <c r="E161" s="1">
        <v>0</v>
      </c>
      <c r="F161" s="1">
        <v>0</v>
      </c>
    </row>
    <row r="162" spans="1:6" x14ac:dyDescent="0.3">
      <c r="A162" s="1">
        <v>2013</v>
      </c>
      <c r="B162" s="1">
        <v>2</v>
      </c>
      <c r="C162" s="7">
        <v>3487</v>
      </c>
      <c r="D162" s="7">
        <v>3486</v>
      </c>
      <c r="E162" s="1">
        <v>0</v>
      </c>
      <c r="F162" s="1">
        <v>0</v>
      </c>
    </row>
    <row r="163" spans="1:6" x14ac:dyDescent="0.3">
      <c r="A163" s="1">
        <v>2013</v>
      </c>
      <c r="B163" s="1">
        <v>3</v>
      </c>
      <c r="C163" s="7">
        <v>3493</v>
      </c>
      <c r="D163" s="7">
        <v>3487</v>
      </c>
      <c r="E163" s="1">
        <v>0</v>
      </c>
      <c r="F163" s="1">
        <v>0</v>
      </c>
    </row>
    <row r="164" spans="1:6" x14ac:dyDescent="0.3">
      <c r="A164" s="1">
        <v>2013</v>
      </c>
      <c r="B164" s="1">
        <v>4</v>
      </c>
      <c r="C164" s="7">
        <v>3494</v>
      </c>
      <c r="D164" s="7">
        <v>3493</v>
      </c>
      <c r="E164" s="1">
        <v>0</v>
      </c>
      <c r="F164" s="1">
        <v>0</v>
      </c>
    </row>
    <row r="165" spans="1:6" x14ac:dyDescent="0.3">
      <c r="A165" s="1">
        <v>2013</v>
      </c>
      <c r="B165" s="1">
        <v>5</v>
      </c>
      <c r="C165" s="7">
        <v>3499</v>
      </c>
      <c r="D165" s="7">
        <v>3494</v>
      </c>
      <c r="E165" s="1">
        <v>0</v>
      </c>
      <c r="F165" s="1">
        <v>0</v>
      </c>
    </row>
    <row r="166" spans="1:6" x14ac:dyDescent="0.3">
      <c r="A166" s="1">
        <v>2013</v>
      </c>
      <c r="B166" s="1">
        <v>6</v>
      </c>
      <c r="C166" s="7">
        <v>3501</v>
      </c>
      <c r="D166" s="7">
        <v>3499</v>
      </c>
      <c r="E166" s="1">
        <v>0</v>
      </c>
      <c r="F166" s="1">
        <v>0</v>
      </c>
    </row>
    <row r="167" spans="1:6" x14ac:dyDescent="0.3">
      <c r="A167" s="1">
        <v>2013</v>
      </c>
      <c r="B167" s="1">
        <v>7</v>
      </c>
      <c r="C167" s="7">
        <v>3504</v>
      </c>
      <c r="D167" s="7">
        <v>3501</v>
      </c>
      <c r="E167" s="1">
        <v>0</v>
      </c>
      <c r="F167" s="1">
        <v>0</v>
      </c>
    </row>
    <row r="168" spans="1:6" x14ac:dyDescent="0.3">
      <c r="A168" s="1">
        <v>2013</v>
      </c>
      <c r="B168" s="1">
        <v>8</v>
      </c>
      <c r="C168" s="7">
        <v>3504</v>
      </c>
      <c r="D168" s="7">
        <v>3504</v>
      </c>
      <c r="E168" s="1">
        <v>0</v>
      </c>
      <c r="F168" s="1">
        <v>0</v>
      </c>
    </row>
    <row r="169" spans="1:6" x14ac:dyDescent="0.3">
      <c r="A169" s="1">
        <v>2013</v>
      </c>
      <c r="B169" s="1">
        <v>9</v>
      </c>
      <c r="C169" s="7">
        <v>3504</v>
      </c>
      <c r="D169" s="7">
        <v>3504</v>
      </c>
      <c r="E169" s="1">
        <v>0</v>
      </c>
      <c r="F169" s="1">
        <v>0</v>
      </c>
    </row>
    <row r="170" spans="1:6" x14ac:dyDescent="0.3">
      <c r="A170" s="1">
        <v>2013</v>
      </c>
      <c r="B170" s="1">
        <v>10</v>
      </c>
      <c r="C170" s="7">
        <v>3508</v>
      </c>
      <c r="D170" s="7">
        <v>3504</v>
      </c>
      <c r="E170" s="1">
        <v>0</v>
      </c>
      <c r="F170" s="1">
        <v>0</v>
      </c>
    </row>
    <row r="171" spans="1:6" x14ac:dyDescent="0.3">
      <c r="A171" s="1">
        <v>2013</v>
      </c>
      <c r="B171" s="1">
        <v>11</v>
      </c>
      <c r="C171" s="7">
        <v>3526</v>
      </c>
      <c r="D171" s="7">
        <v>3508</v>
      </c>
      <c r="E171" s="1">
        <v>0</v>
      </c>
      <c r="F171" s="1">
        <v>0</v>
      </c>
    </row>
    <row r="172" spans="1:6" x14ac:dyDescent="0.3">
      <c r="A172" s="1">
        <v>2013</v>
      </c>
      <c r="B172" s="1">
        <v>12</v>
      </c>
      <c r="C172" s="7">
        <v>3535</v>
      </c>
      <c r="D172" s="7">
        <v>3526</v>
      </c>
      <c r="E172" s="1">
        <v>0</v>
      </c>
      <c r="F172" s="1">
        <v>0</v>
      </c>
    </row>
    <row r="173" spans="1:6" x14ac:dyDescent="0.3">
      <c r="A173" s="1">
        <v>2014</v>
      </c>
      <c r="B173" s="1">
        <v>1</v>
      </c>
      <c r="C173" s="7">
        <v>3545</v>
      </c>
      <c r="D173" s="7">
        <v>3535</v>
      </c>
      <c r="E173" s="1">
        <v>0</v>
      </c>
      <c r="F173" s="1">
        <v>0</v>
      </c>
    </row>
    <row r="174" spans="1:6" x14ac:dyDescent="0.3">
      <c r="A174" s="1">
        <v>2014</v>
      </c>
      <c r="B174" s="1">
        <v>2</v>
      </c>
      <c r="C174" s="7">
        <v>3559</v>
      </c>
      <c r="D174" s="7">
        <v>3545</v>
      </c>
      <c r="E174" s="1">
        <v>0</v>
      </c>
      <c r="F174" s="1">
        <v>0</v>
      </c>
    </row>
    <row r="175" spans="1:6" x14ac:dyDescent="0.3">
      <c r="A175" s="1">
        <v>2014</v>
      </c>
      <c r="B175" s="1">
        <v>3</v>
      </c>
      <c r="C175" s="7">
        <v>3565</v>
      </c>
      <c r="D175" s="7">
        <v>3559</v>
      </c>
      <c r="E175" s="1">
        <v>0</v>
      </c>
      <c r="F175" s="1">
        <v>0</v>
      </c>
    </row>
    <row r="176" spans="1:6" x14ac:dyDescent="0.3">
      <c r="A176" s="1">
        <v>2014</v>
      </c>
      <c r="B176" s="1">
        <v>4</v>
      </c>
      <c r="C176" s="7">
        <v>3565</v>
      </c>
      <c r="D176" s="7">
        <v>3565</v>
      </c>
      <c r="E176" s="1">
        <v>0</v>
      </c>
      <c r="F176" s="1">
        <v>0</v>
      </c>
    </row>
    <row r="177" spans="1:6" x14ac:dyDescent="0.3">
      <c r="A177" s="1">
        <v>2014</v>
      </c>
      <c r="B177" s="1">
        <v>5</v>
      </c>
      <c r="C177" s="7">
        <v>3577</v>
      </c>
      <c r="D177" s="7">
        <v>3565</v>
      </c>
      <c r="E177" s="1">
        <v>0</v>
      </c>
      <c r="F177" s="1">
        <v>0</v>
      </c>
    </row>
    <row r="178" spans="1:6" x14ac:dyDescent="0.3">
      <c r="A178" s="1">
        <v>2014</v>
      </c>
      <c r="B178" s="1">
        <v>6</v>
      </c>
      <c r="C178" s="7">
        <v>3578</v>
      </c>
      <c r="D178" s="7">
        <v>3577</v>
      </c>
      <c r="E178" s="1">
        <v>0</v>
      </c>
      <c r="F178" s="1">
        <v>0</v>
      </c>
    </row>
    <row r="179" spans="1:6" x14ac:dyDescent="0.3">
      <c r="A179" s="1">
        <v>2014</v>
      </c>
      <c r="B179" s="1">
        <v>7</v>
      </c>
      <c r="C179" s="7">
        <v>3579</v>
      </c>
      <c r="D179" s="7">
        <v>3578</v>
      </c>
      <c r="E179" s="1">
        <v>0</v>
      </c>
      <c r="F179" s="1">
        <v>0</v>
      </c>
    </row>
    <row r="180" spans="1:6" x14ac:dyDescent="0.3">
      <c r="A180" s="1">
        <v>2014</v>
      </c>
      <c r="B180" s="1">
        <v>8</v>
      </c>
      <c r="C180" s="7">
        <v>3555</v>
      </c>
      <c r="D180" s="7">
        <v>3579</v>
      </c>
      <c r="E180" s="1">
        <v>0</v>
      </c>
      <c r="F180" s="1">
        <v>0</v>
      </c>
    </row>
    <row r="181" spans="1:6" x14ac:dyDescent="0.3">
      <c r="A181" s="1">
        <v>2014</v>
      </c>
      <c r="B181" s="1">
        <v>9</v>
      </c>
      <c r="C181" s="7">
        <v>3553</v>
      </c>
      <c r="D181" s="7">
        <v>3555</v>
      </c>
      <c r="E181" s="1">
        <v>0</v>
      </c>
      <c r="F181" s="1">
        <v>0</v>
      </c>
    </row>
    <row r="182" spans="1:6" x14ac:dyDescent="0.3">
      <c r="A182" s="1">
        <v>2014</v>
      </c>
      <c r="B182" s="1">
        <v>10</v>
      </c>
      <c r="C182" s="7">
        <v>3577</v>
      </c>
      <c r="D182" s="7">
        <v>3553</v>
      </c>
      <c r="E182" s="1">
        <v>0</v>
      </c>
      <c r="F182" s="1">
        <v>0</v>
      </c>
    </row>
    <row r="183" spans="1:6" x14ac:dyDescent="0.3">
      <c r="A183" s="1">
        <v>2014</v>
      </c>
      <c r="B183" s="1">
        <v>11</v>
      </c>
      <c r="C183" s="7">
        <v>3595</v>
      </c>
      <c r="D183" s="7">
        <v>3577</v>
      </c>
      <c r="E183" s="1">
        <v>0</v>
      </c>
      <c r="F183" s="1">
        <v>0</v>
      </c>
    </row>
    <row r="184" spans="1:6" x14ac:dyDescent="0.3">
      <c r="A184" s="1">
        <v>2014</v>
      </c>
      <c r="B184" s="1">
        <v>12</v>
      </c>
      <c r="C184" s="7">
        <v>3610</v>
      </c>
      <c r="D184" s="7">
        <v>3595</v>
      </c>
      <c r="E184" s="1">
        <v>0</v>
      </c>
      <c r="F184" s="1">
        <v>0</v>
      </c>
    </row>
    <row r="185" spans="1:6" x14ac:dyDescent="0.3">
      <c r="A185" s="1">
        <v>2015</v>
      </c>
      <c r="B185" s="1">
        <v>1</v>
      </c>
      <c r="C185" s="7">
        <v>3614</v>
      </c>
      <c r="D185" s="7">
        <v>3610</v>
      </c>
      <c r="E185" s="1">
        <v>0</v>
      </c>
      <c r="F185" s="1">
        <v>0</v>
      </c>
    </row>
    <row r="186" spans="1:6" x14ac:dyDescent="0.3">
      <c r="A186" s="1">
        <v>2015</v>
      </c>
      <c r="B186" s="1">
        <v>2</v>
      </c>
      <c r="C186" s="7">
        <v>3618</v>
      </c>
      <c r="D186" s="7">
        <v>3614</v>
      </c>
      <c r="E186" s="1">
        <v>0</v>
      </c>
      <c r="F186" s="1">
        <v>0</v>
      </c>
    </row>
    <row r="187" spans="1:6" x14ac:dyDescent="0.3">
      <c r="A187" s="1">
        <v>2015</v>
      </c>
      <c r="B187" s="1">
        <v>3</v>
      </c>
      <c r="C187" s="7">
        <v>3633</v>
      </c>
      <c r="D187" s="7">
        <v>3618</v>
      </c>
      <c r="E187" s="1">
        <v>0</v>
      </c>
      <c r="F187" s="1">
        <v>0</v>
      </c>
    </row>
    <row r="188" spans="1:6" x14ac:dyDescent="0.3">
      <c r="A188" s="1">
        <v>2015</v>
      </c>
      <c r="B188" s="1">
        <v>4</v>
      </c>
      <c r="C188" s="7">
        <v>3643</v>
      </c>
      <c r="D188" s="7">
        <v>3633</v>
      </c>
      <c r="E188" s="1">
        <v>0</v>
      </c>
      <c r="F188" s="1">
        <v>0</v>
      </c>
    </row>
    <row r="189" spans="1:6" x14ac:dyDescent="0.3">
      <c r="A189" s="1">
        <v>2015</v>
      </c>
      <c r="B189" s="1">
        <v>5</v>
      </c>
      <c r="C189" s="7">
        <v>3663</v>
      </c>
      <c r="D189" s="7">
        <v>3643</v>
      </c>
      <c r="E189" s="1">
        <v>0</v>
      </c>
      <c r="F189" s="1">
        <v>0</v>
      </c>
    </row>
    <row r="190" spans="1:6" x14ac:dyDescent="0.3">
      <c r="A190" s="1">
        <v>2015</v>
      </c>
      <c r="B190" s="1">
        <v>6</v>
      </c>
      <c r="C190" s="7">
        <v>3705</v>
      </c>
      <c r="D190" s="7">
        <v>3663</v>
      </c>
      <c r="E190" s="1">
        <v>0</v>
      </c>
      <c r="F190" s="1">
        <v>0</v>
      </c>
    </row>
    <row r="191" spans="1:6" x14ac:dyDescent="0.3">
      <c r="A191" s="1">
        <v>2015</v>
      </c>
      <c r="B191" s="1">
        <v>7</v>
      </c>
      <c r="C191" s="7"/>
      <c r="D191" s="7">
        <v>3705</v>
      </c>
      <c r="E191" s="1">
        <v>0</v>
      </c>
      <c r="F191" s="1">
        <v>1</v>
      </c>
    </row>
    <row r="192" spans="1:6" x14ac:dyDescent="0.3">
      <c r="A192" s="1">
        <v>2015</v>
      </c>
      <c r="B192" s="1">
        <v>8</v>
      </c>
      <c r="C192" s="7"/>
      <c r="D192" s="7"/>
      <c r="E192" s="1">
        <v>1</v>
      </c>
      <c r="F192" s="1">
        <v>1</v>
      </c>
    </row>
    <row r="193" spans="1:6" x14ac:dyDescent="0.3">
      <c r="A193" s="1">
        <v>2015</v>
      </c>
      <c r="B193" s="1">
        <v>9</v>
      </c>
      <c r="C193" s="7"/>
      <c r="D193" s="7"/>
      <c r="E193" s="1">
        <v>1</v>
      </c>
      <c r="F193" s="1">
        <v>1</v>
      </c>
    </row>
    <row r="194" spans="1:6" x14ac:dyDescent="0.3">
      <c r="A194" s="1">
        <v>2015</v>
      </c>
      <c r="B194" s="1">
        <v>10</v>
      </c>
      <c r="C194" s="7"/>
      <c r="D194" s="7"/>
      <c r="E194" s="1">
        <v>1</v>
      </c>
      <c r="F194" s="1">
        <v>1</v>
      </c>
    </row>
    <row r="195" spans="1:6" x14ac:dyDescent="0.3">
      <c r="A195" s="1">
        <v>2015</v>
      </c>
      <c r="B195" s="1">
        <v>11</v>
      </c>
      <c r="C195" s="7"/>
      <c r="D195" s="7"/>
      <c r="E195" s="1">
        <v>1</v>
      </c>
      <c r="F195" s="1">
        <v>1</v>
      </c>
    </row>
    <row r="196" spans="1:6" x14ac:dyDescent="0.3">
      <c r="A196" s="1">
        <v>2015</v>
      </c>
      <c r="B196" s="1">
        <v>12</v>
      </c>
      <c r="C196" s="7"/>
      <c r="D196" s="7"/>
      <c r="E196" s="1">
        <v>1</v>
      </c>
      <c r="F196" s="1">
        <v>1</v>
      </c>
    </row>
    <row r="197" spans="1:6" x14ac:dyDescent="0.3">
      <c r="A197" s="1">
        <v>2016</v>
      </c>
      <c r="B197" s="1">
        <v>1</v>
      </c>
      <c r="C197" s="7"/>
      <c r="D197" s="7"/>
      <c r="E197" s="1">
        <v>1</v>
      </c>
      <c r="F197" s="1">
        <v>1</v>
      </c>
    </row>
    <row r="198" spans="1:6" x14ac:dyDescent="0.3">
      <c r="A198" s="1">
        <v>2016</v>
      </c>
      <c r="B198" s="1">
        <v>2</v>
      </c>
      <c r="C198" s="7"/>
      <c r="D198" s="7"/>
      <c r="E198" s="1">
        <v>1</v>
      </c>
      <c r="F198" s="1">
        <v>1</v>
      </c>
    </row>
    <row r="199" spans="1:6" x14ac:dyDescent="0.3">
      <c r="A199" s="1">
        <v>2016</v>
      </c>
      <c r="B199" s="1">
        <v>3</v>
      </c>
      <c r="C199" s="7"/>
      <c r="D199" s="7"/>
      <c r="E199" s="1">
        <v>1</v>
      </c>
      <c r="F199" s="1">
        <v>1</v>
      </c>
    </row>
    <row r="200" spans="1:6" x14ac:dyDescent="0.3">
      <c r="A200" s="1">
        <v>2016</v>
      </c>
      <c r="B200" s="1">
        <v>4</v>
      </c>
      <c r="C200" s="7"/>
      <c r="D200" s="7"/>
      <c r="E200" s="1">
        <v>1</v>
      </c>
      <c r="F200" s="1">
        <v>1</v>
      </c>
    </row>
    <row r="201" spans="1:6" x14ac:dyDescent="0.3">
      <c r="A201" s="1">
        <v>2016</v>
      </c>
      <c r="B201" s="1">
        <v>5</v>
      </c>
      <c r="C201" s="7"/>
      <c r="D201" s="7"/>
      <c r="E201" s="1">
        <v>1</v>
      </c>
      <c r="F201" s="1">
        <v>1</v>
      </c>
    </row>
    <row r="202" spans="1:6" x14ac:dyDescent="0.3">
      <c r="A202" s="1">
        <v>2016</v>
      </c>
      <c r="B202" s="1">
        <v>6</v>
      </c>
      <c r="C202" s="7"/>
      <c r="D202" s="7"/>
      <c r="E202" s="1">
        <v>1</v>
      </c>
      <c r="F202" s="1">
        <v>1</v>
      </c>
    </row>
    <row r="203" spans="1:6" x14ac:dyDescent="0.3">
      <c r="A203" s="1">
        <v>2016</v>
      </c>
      <c r="B203" s="1">
        <v>7</v>
      </c>
      <c r="C203" s="7"/>
      <c r="D203" s="7"/>
      <c r="E203" s="1">
        <v>1</v>
      </c>
      <c r="F203" s="1">
        <v>1</v>
      </c>
    </row>
    <row r="204" spans="1:6" x14ac:dyDescent="0.3">
      <c r="A204" s="1">
        <v>2016</v>
      </c>
      <c r="B204" s="1">
        <v>8</v>
      </c>
      <c r="C204" s="7"/>
      <c r="D204" s="7"/>
      <c r="E204" s="1">
        <v>1</v>
      </c>
      <c r="F204" s="1">
        <v>1</v>
      </c>
    </row>
    <row r="205" spans="1:6" x14ac:dyDescent="0.3">
      <c r="A205" s="1">
        <v>2016</v>
      </c>
      <c r="B205" s="1">
        <v>9</v>
      </c>
      <c r="C205" s="7"/>
      <c r="D205" s="7"/>
      <c r="E205" s="1">
        <v>1</v>
      </c>
      <c r="F205" s="1">
        <v>1</v>
      </c>
    </row>
    <row r="206" spans="1:6" x14ac:dyDescent="0.3">
      <c r="A206" s="1">
        <v>2016</v>
      </c>
      <c r="B206" s="1">
        <v>10</v>
      </c>
      <c r="C206" s="7"/>
      <c r="D206" s="7"/>
      <c r="E206" s="1">
        <v>1</v>
      </c>
      <c r="F206" s="1">
        <v>1</v>
      </c>
    </row>
    <row r="207" spans="1:6" x14ac:dyDescent="0.3">
      <c r="A207" s="1">
        <v>2016</v>
      </c>
      <c r="B207" s="1">
        <v>11</v>
      </c>
      <c r="C207" s="7"/>
      <c r="D207" s="7"/>
      <c r="E207" s="1">
        <v>1</v>
      </c>
      <c r="F207" s="1">
        <v>1</v>
      </c>
    </row>
    <row r="208" spans="1:6" x14ac:dyDescent="0.3">
      <c r="A208" s="1">
        <v>2016</v>
      </c>
      <c r="B208" s="1">
        <v>12</v>
      </c>
      <c r="C208" s="7"/>
      <c r="D208" s="7"/>
      <c r="E208" s="1">
        <v>1</v>
      </c>
      <c r="F208" s="1">
        <v>1</v>
      </c>
    </row>
    <row r="209" spans="1:6" x14ac:dyDescent="0.3">
      <c r="A209" s="1">
        <v>2017</v>
      </c>
      <c r="B209" s="1">
        <v>1</v>
      </c>
      <c r="C209" s="7"/>
      <c r="D209" s="7"/>
      <c r="E209" s="1">
        <v>1</v>
      </c>
      <c r="F209" s="1">
        <v>1</v>
      </c>
    </row>
    <row r="210" spans="1:6" x14ac:dyDescent="0.3">
      <c r="A210" s="1">
        <v>2017</v>
      </c>
      <c r="B210" s="1">
        <v>2</v>
      </c>
      <c r="C210" s="7"/>
      <c r="D210" s="7"/>
      <c r="E210" s="1">
        <v>1</v>
      </c>
      <c r="F210" s="1">
        <v>1</v>
      </c>
    </row>
    <row r="211" spans="1:6" x14ac:dyDescent="0.3">
      <c r="A211" s="1">
        <v>2017</v>
      </c>
      <c r="B211" s="1">
        <v>3</v>
      </c>
      <c r="C211" s="7"/>
      <c r="D211" s="7"/>
      <c r="E211" s="1">
        <v>1</v>
      </c>
      <c r="F211" s="1">
        <v>1</v>
      </c>
    </row>
    <row r="212" spans="1:6" x14ac:dyDescent="0.3">
      <c r="A212" s="1">
        <v>2017</v>
      </c>
      <c r="B212" s="1">
        <v>4</v>
      </c>
      <c r="C212" s="7"/>
      <c r="D212" s="7"/>
      <c r="E212" s="1">
        <v>1</v>
      </c>
      <c r="F212" s="1">
        <v>1</v>
      </c>
    </row>
    <row r="213" spans="1:6" x14ac:dyDescent="0.3">
      <c r="A213" s="1">
        <v>2017</v>
      </c>
      <c r="B213" s="1">
        <v>5</v>
      </c>
      <c r="C213" s="7"/>
      <c r="D213" s="7"/>
      <c r="E213" s="1">
        <v>1</v>
      </c>
      <c r="F213" s="1">
        <v>1</v>
      </c>
    </row>
    <row r="214" spans="1:6" x14ac:dyDescent="0.3">
      <c r="A214" s="1">
        <v>2017</v>
      </c>
      <c r="B214" s="1">
        <v>6</v>
      </c>
      <c r="C214" s="7"/>
      <c r="D214" s="7"/>
      <c r="E214" s="1">
        <v>1</v>
      </c>
      <c r="F214" s="1">
        <v>1</v>
      </c>
    </row>
    <row r="215" spans="1:6" x14ac:dyDescent="0.3">
      <c r="A215" s="1">
        <v>2017</v>
      </c>
      <c r="B215" s="1">
        <v>7</v>
      </c>
      <c r="C215" s="7"/>
      <c r="D215" s="7"/>
      <c r="E215" s="1">
        <v>1</v>
      </c>
      <c r="F215" s="1">
        <v>1</v>
      </c>
    </row>
    <row r="216" spans="1:6" x14ac:dyDescent="0.3">
      <c r="A216" s="1">
        <v>2017</v>
      </c>
      <c r="B216" s="1">
        <v>8</v>
      </c>
      <c r="C216" s="7"/>
      <c r="D216" s="7"/>
      <c r="E216" s="1">
        <v>1</v>
      </c>
      <c r="F216" s="1">
        <v>1</v>
      </c>
    </row>
    <row r="217" spans="1:6" x14ac:dyDescent="0.3">
      <c r="A217" s="1">
        <v>2017</v>
      </c>
      <c r="B217" s="1">
        <v>9</v>
      </c>
      <c r="C217" s="7"/>
      <c r="D217" s="7"/>
      <c r="E217" s="1">
        <v>1</v>
      </c>
      <c r="F217" s="1">
        <v>1</v>
      </c>
    </row>
    <row r="218" spans="1:6" x14ac:dyDescent="0.3">
      <c r="A218" s="1">
        <v>2017</v>
      </c>
      <c r="B218" s="1">
        <v>10</v>
      </c>
      <c r="C218" s="7"/>
      <c r="D218" s="7"/>
      <c r="E218" s="1">
        <v>1</v>
      </c>
      <c r="F218" s="1">
        <v>1</v>
      </c>
    </row>
    <row r="219" spans="1:6" x14ac:dyDescent="0.3">
      <c r="A219" s="1">
        <v>2017</v>
      </c>
      <c r="B219" s="1">
        <v>11</v>
      </c>
      <c r="C219" s="7"/>
      <c r="D219" s="7"/>
      <c r="E219" s="1">
        <v>1</v>
      </c>
      <c r="F219" s="1">
        <v>1</v>
      </c>
    </row>
    <row r="220" spans="1:6" x14ac:dyDescent="0.3">
      <c r="A220" s="1">
        <v>2017</v>
      </c>
      <c r="B220" s="1">
        <v>12</v>
      </c>
      <c r="C220" s="7"/>
      <c r="D220" s="7"/>
      <c r="E220" s="1">
        <v>1</v>
      </c>
      <c r="F220" s="1">
        <v>1</v>
      </c>
    </row>
    <row r="221" spans="1:6" x14ac:dyDescent="0.3">
      <c r="A221" s="1">
        <v>2018</v>
      </c>
      <c r="B221" s="1">
        <v>1</v>
      </c>
      <c r="C221" s="7"/>
      <c r="D221" s="7"/>
      <c r="E221" s="1">
        <v>1</v>
      </c>
      <c r="F221" s="1">
        <v>1</v>
      </c>
    </row>
    <row r="222" spans="1:6" x14ac:dyDescent="0.3">
      <c r="A222" s="1">
        <v>2018</v>
      </c>
      <c r="B222" s="1">
        <v>2</v>
      </c>
      <c r="C222" s="7"/>
      <c r="D222" s="7"/>
      <c r="E222" s="1">
        <v>1</v>
      </c>
      <c r="F222" s="1">
        <v>1</v>
      </c>
    </row>
    <row r="223" spans="1:6" x14ac:dyDescent="0.3">
      <c r="A223" s="1">
        <v>2018</v>
      </c>
      <c r="B223" s="1">
        <v>3</v>
      </c>
      <c r="C223" s="7"/>
      <c r="D223" s="7"/>
      <c r="E223" s="1">
        <v>1</v>
      </c>
      <c r="F223" s="1">
        <v>1</v>
      </c>
    </row>
    <row r="224" spans="1:6" x14ac:dyDescent="0.3">
      <c r="A224" s="1">
        <v>2018</v>
      </c>
      <c r="B224" s="1">
        <v>4</v>
      </c>
      <c r="C224" s="7"/>
      <c r="D224" s="7"/>
      <c r="E224" s="1">
        <v>1</v>
      </c>
      <c r="F224" s="1">
        <v>1</v>
      </c>
    </row>
    <row r="225" spans="1:6" x14ac:dyDescent="0.3">
      <c r="A225" s="1">
        <v>2018</v>
      </c>
      <c r="B225" s="1">
        <v>5</v>
      </c>
      <c r="C225" s="7"/>
      <c r="D225" s="7"/>
      <c r="E225" s="1">
        <v>1</v>
      </c>
      <c r="F225" s="1">
        <v>1</v>
      </c>
    </row>
    <row r="226" spans="1:6" x14ac:dyDescent="0.3">
      <c r="A226" s="1">
        <v>2018</v>
      </c>
      <c r="B226" s="1">
        <v>6</v>
      </c>
      <c r="C226" s="7"/>
      <c r="D226" s="7"/>
      <c r="E226" s="1">
        <v>1</v>
      </c>
      <c r="F226" s="1">
        <v>1</v>
      </c>
    </row>
    <row r="227" spans="1:6" x14ac:dyDescent="0.3">
      <c r="A227" s="1">
        <v>2018</v>
      </c>
      <c r="B227" s="1">
        <v>7</v>
      </c>
      <c r="C227" s="7"/>
      <c r="D227" s="7"/>
      <c r="E227" s="1">
        <v>1</v>
      </c>
      <c r="F227" s="1">
        <v>1</v>
      </c>
    </row>
    <row r="228" spans="1:6" x14ac:dyDescent="0.3">
      <c r="A228" s="1">
        <v>2018</v>
      </c>
      <c r="B228" s="1">
        <v>8</v>
      </c>
      <c r="C228" s="7"/>
      <c r="D228" s="7"/>
      <c r="E228" s="1">
        <v>1</v>
      </c>
      <c r="F228" s="1">
        <v>1</v>
      </c>
    </row>
    <row r="229" spans="1:6" x14ac:dyDescent="0.3">
      <c r="A229" s="1">
        <v>2018</v>
      </c>
      <c r="B229" s="1">
        <v>9</v>
      </c>
      <c r="C229" s="7"/>
      <c r="D229" s="7"/>
      <c r="E229" s="1">
        <v>1</v>
      </c>
      <c r="F229" s="1">
        <v>1</v>
      </c>
    </row>
    <row r="230" spans="1:6" x14ac:dyDescent="0.3">
      <c r="A230" s="1">
        <v>2018</v>
      </c>
      <c r="B230" s="1">
        <v>10</v>
      </c>
      <c r="C230" s="7"/>
      <c r="D230" s="7"/>
      <c r="E230" s="1">
        <v>1</v>
      </c>
      <c r="F230" s="1">
        <v>1</v>
      </c>
    </row>
    <row r="231" spans="1:6" x14ac:dyDescent="0.3">
      <c r="A231" s="1">
        <v>2018</v>
      </c>
      <c r="B231" s="1">
        <v>11</v>
      </c>
      <c r="C231" s="7"/>
      <c r="D231" s="7"/>
      <c r="E231" s="1">
        <v>1</v>
      </c>
      <c r="F231" s="1">
        <v>1</v>
      </c>
    </row>
    <row r="232" spans="1:6" x14ac:dyDescent="0.3">
      <c r="A232" s="1">
        <v>2018</v>
      </c>
      <c r="B232" s="1">
        <v>12</v>
      </c>
      <c r="C232" s="7"/>
      <c r="D232" s="7"/>
      <c r="E232" s="1">
        <v>1</v>
      </c>
      <c r="F232" s="1">
        <v>1</v>
      </c>
    </row>
    <row r="233" spans="1:6" x14ac:dyDescent="0.3">
      <c r="A233" s="1">
        <v>2019</v>
      </c>
      <c r="B233" s="1">
        <v>1</v>
      </c>
      <c r="C233" s="7"/>
      <c r="D233" s="7"/>
      <c r="E233" s="1">
        <v>1</v>
      </c>
      <c r="F233" s="1">
        <v>1</v>
      </c>
    </row>
    <row r="234" spans="1:6" x14ac:dyDescent="0.3">
      <c r="A234" s="1">
        <v>2019</v>
      </c>
      <c r="B234" s="1">
        <v>2</v>
      </c>
      <c r="C234" s="7"/>
      <c r="D234" s="7"/>
      <c r="E234" s="1">
        <v>1</v>
      </c>
      <c r="F234" s="1">
        <v>1</v>
      </c>
    </row>
    <row r="235" spans="1:6" x14ac:dyDescent="0.3">
      <c r="A235" s="1">
        <v>2019</v>
      </c>
      <c r="B235" s="1">
        <v>3</v>
      </c>
      <c r="C235" s="7"/>
      <c r="D235" s="7"/>
      <c r="E235" s="1">
        <v>1</v>
      </c>
      <c r="F235" s="1">
        <v>1</v>
      </c>
    </row>
    <row r="236" spans="1:6" x14ac:dyDescent="0.3">
      <c r="A236" s="1">
        <v>2019</v>
      </c>
      <c r="B236" s="1">
        <v>4</v>
      </c>
      <c r="C236" s="7"/>
      <c r="D236" s="7"/>
      <c r="E236" s="1">
        <v>1</v>
      </c>
      <c r="F236" s="1">
        <v>1</v>
      </c>
    </row>
    <row r="237" spans="1:6" x14ac:dyDescent="0.3">
      <c r="A237" s="1">
        <v>2019</v>
      </c>
      <c r="B237" s="1">
        <v>5</v>
      </c>
      <c r="C237" s="7"/>
      <c r="D237" s="7"/>
      <c r="E237" s="1">
        <v>1</v>
      </c>
      <c r="F237" s="1">
        <v>1</v>
      </c>
    </row>
    <row r="238" spans="1:6" x14ac:dyDescent="0.3">
      <c r="A238" s="1">
        <v>2019</v>
      </c>
      <c r="B238" s="1">
        <v>6</v>
      </c>
      <c r="C238" s="7"/>
      <c r="D238" s="7"/>
      <c r="E238" s="1">
        <v>1</v>
      </c>
      <c r="F238" s="1">
        <v>1</v>
      </c>
    </row>
    <row r="239" spans="1:6" x14ac:dyDescent="0.3">
      <c r="A239" s="1">
        <v>2019</v>
      </c>
      <c r="B239" s="1">
        <v>7</v>
      </c>
      <c r="C239" s="7"/>
      <c r="D239" s="7"/>
      <c r="E239" s="1">
        <v>1</v>
      </c>
      <c r="F239" s="1">
        <v>1</v>
      </c>
    </row>
    <row r="240" spans="1:6" x14ac:dyDescent="0.3">
      <c r="A240" s="1">
        <v>2019</v>
      </c>
      <c r="B240" s="1">
        <v>8</v>
      </c>
      <c r="C240" s="7"/>
      <c r="D240" s="7"/>
      <c r="E240" s="1">
        <v>1</v>
      </c>
      <c r="F240" s="1">
        <v>1</v>
      </c>
    </row>
    <row r="241" spans="1:6" x14ac:dyDescent="0.3">
      <c r="A241" s="1">
        <v>2019</v>
      </c>
      <c r="B241" s="1">
        <v>9</v>
      </c>
      <c r="C241" s="7"/>
      <c r="D241" s="7"/>
      <c r="E241" s="1">
        <v>1</v>
      </c>
      <c r="F241" s="1">
        <v>1</v>
      </c>
    </row>
    <row r="242" spans="1:6" x14ac:dyDescent="0.3">
      <c r="A242" s="1">
        <v>2019</v>
      </c>
      <c r="B242" s="1">
        <v>10</v>
      </c>
      <c r="C242" s="7"/>
      <c r="D242" s="7"/>
      <c r="E242" s="1">
        <v>1</v>
      </c>
      <c r="F242" s="1">
        <v>1</v>
      </c>
    </row>
    <row r="243" spans="1:6" x14ac:dyDescent="0.3">
      <c r="A243" s="1">
        <v>2019</v>
      </c>
      <c r="B243" s="1">
        <v>11</v>
      </c>
      <c r="C243" s="7"/>
      <c r="D243" s="7"/>
      <c r="E243" s="1">
        <v>1</v>
      </c>
      <c r="F243" s="1">
        <v>1</v>
      </c>
    </row>
    <row r="244" spans="1:6" x14ac:dyDescent="0.3">
      <c r="A244" s="1">
        <v>2019</v>
      </c>
      <c r="B244" s="1">
        <v>12</v>
      </c>
      <c r="C244" s="7"/>
      <c r="D244" s="7"/>
      <c r="E244" s="1">
        <v>1</v>
      </c>
      <c r="F244" s="1">
        <v>1</v>
      </c>
    </row>
    <row r="245" spans="1:6" x14ac:dyDescent="0.3">
      <c r="A245" s="1">
        <v>2020</v>
      </c>
      <c r="B245" s="1">
        <v>1</v>
      </c>
      <c r="C245" s="7"/>
      <c r="D245" s="7"/>
      <c r="E245" s="1">
        <v>1</v>
      </c>
      <c r="F245" s="1">
        <v>1</v>
      </c>
    </row>
    <row r="246" spans="1:6" x14ac:dyDescent="0.3">
      <c r="A246" s="1">
        <v>2020</v>
      </c>
      <c r="B246" s="1">
        <v>2</v>
      </c>
      <c r="C246" s="7"/>
      <c r="D246" s="7"/>
      <c r="E246" s="1">
        <v>1</v>
      </c>
      <c r="F246" s="1">
        <v>1</v>
      </c>
    </row>
    <row r="247" spans="1:6" x14ac:dyDescent="0.3">
      <c r="A247" s="1">
        <v>2020</v>
      </c>
      <c r="B247" s="1">
        <v>3</v>
      </c>
      <c r="C247" s="7"/>
      <c r="D247" s="7"/>
      <c r="E247" s="1">
        <v>1</v>
      </c>
      <c r="F247" s="1">
        <v>1</v>
      </c>
    </row>
    <row r="248" spans="1:6" x14ac:dyDescent="0.3">
      <c r="A248" s="1">
        <v>2020</v>
      </c>
      <c r="B248" s="1">
        <v>4</v>
      </c>
      <c r="C248" s="7"/>
      <c r="D248" s="7"/>
      <c r="E248" s="1">
        <v>1</v>
      </c>
      <c r="F248" s="1">
        <v>1</v>
      </c>
    </row>
    <row r="249" spans="1:6" x14ac:dyDescent="0.3">
      <c r="A249" s="1">
        <v>2020</v>
      </c>
      <c r="B249" s="1">
        <v>5</v>
      </c>
      <c r="C249" s="7"/>
      <c r="D249" s="7"/>
      <c r="E249" s="1">
        <v>1</v>
      </c>
      <c r="F249" s="1">
        <v>1</v>
      </c>
    </row>
    <row r="250" spans="1:6" x14ac:dyDescent="0.3">
      <c r="A250" s="1">
        <v>2020</v>
      </c>
      <c r="B250" s="1">
        <v>6</v>
      </c>
      <c r="C250" s="7"/>
      <c r="D250" s="7"/>
      <c r="E250" s="1">
        <v>1</v>
      </c>
      <c r="F250" s="1">
        <v>1</v>
      </c>
    </row>
    <row r="251" spans="1:6" x14ac:dyDescent="0.3">
      <c r="A251" s="1">
        <v>2020</v>
      </c>
      <c r="B251" s="1">
        <v>7</v>
      </c>
      <c r="C251" s="7"/>
      <c r="D251" s="7"/>
      <c r="E251" s="1">
        <v>1</v>
      </c>
      <c r="F251" s="1">
        <v>1</v>
      </c>
    </row>
    <row r="252" spans="1:6" x14ac:dyDescent="0.3">
      <c r="A252" s="1">
        <v>2020</v>
      </c>
      <c r="B252" s="1">
        <v>8</v>
      </c>
      <c r="C252" s="7"/>
      <c r="D252" s="7"/>
      <c r="E252" s="1">
        <v>1</v>
      </c>
      <c r="F252" s="1">
        <v>1</v>
      </c>
    </row>
    <row r="253" spans="1:6" x14ac:dyDescent="0.3">
      <c r="A253" s="1">
        <v>2020</v>
      </c>
      <c r="B253" s="1">
        <v>9</v>
      </c>
      <c r="C253" s="7"/>
      <c r="D253" s="7"/>
      <c r="E253" s="1">
        <v>1</v>
      </c>
      <c r="F253" s="1">
        <v>1</v>
      </c>
    </row>
    <row r="254" spans="1:6" x14ac:dyDescent="0.3">
      <c r="A254" s="1">
        <v>2020</v>
      </c>
      <c r="B254" s="1">
        <v>10</v>
      </c>
      <c r="C254" s="7"/>
      <c r="D254" s="7"/>
      <c r="E254" s="1">
        <v>1</v>
      </c>
      <c r="F254" s="1">
        <v>1</v>
      </c>
    </row>
    <row r="255" spans="1:6" x14ac:dyDescent="0.3">
      <c r="A255" s="1">
        <v>2020</v>
      </c>
      <c r="B255" s="1">
        <v>11</v>
      </c>
      <c r="C255" s="7"/>
      <c r="D255" s="7"/>
      <c r="E255" s="1">
        <v>1</v>
      </c>
      <c r="F255" s="1">
        <v>1</v>
      </c>
    </row>
    <row r="256" spans="1:6" x14ac:dyDescent="0.3">
      <c r="A256" s="1">
        <v>2020</v>
      </c>
      <c r="B256" s="1">
        <v>12</v>
      </c>
      <c r="C256" s="7"/>
      <c r="D256" s="7"/>
      <c r="E256" s="1">
        <v>1</v>
      </c>
      <c r="F256" s="1">
        <v>1</v>
      </c>
    </row>
    <row r="257" spans="1:6" x14ac:dyDescent="0.3">
      <c r="A257" s="1">
        <v>2021</v>
      </c>
      <c r="B257" s="1">
        <v>1</v>
      </c>
      <c r="C257" s="7"/>
      <c r="D257" s="7"/>
      <c r="E257" s="1">
        <v>1</v>
      </c>
      <c r="F257" s="1">
        <v>1</v>
      </c>
    </row>
    <row r="258" spans="1:6" x14ac:dyDescent="0.3">
      <c r="A258" s="1">
        <v>2021</v>
      </c>
      <c r="B258" s="1">
        <v>2</v>
      </c>
      <c r="C258" s="7"/>
      <c r="D258" s="7"/>
      <c r="E258" s="1">
        <v>1</v>
      </c>
      <c r="F258" s="1">
        <v>1</v>
      </c>
    </row>
    <row r="259" spans="1:6" x14ac:dyDescent="0.3">
      <c r="A259" s="1">
        <v>2021</v>
      </c>
      <c r="B259" s="1">
        <v>3</v>
      </c>
      <c r="C259" s="7"/>
      <c r="D259" s="7"/>
      <c r="E259" s="1">
        <v>1</v>
      </c>
      <c r="F259" s="1">
        <v>1</v>
      </c>
    </row>
    <row r="260" spans="1:6" x14ac:dyDescent="0.3">
      <c r="A260" s="1">
        <v>2021</v>
      </c>
      <c r="B260" s="1">
        <v>4</v>
      </c>
      <c r="C260" s="7"/>
      <c r="D260" s="7"/>
      <c r="E260" s="1">
        <v>1</v>
      </c>
      <c r="F260" s="1">
        <v>1</v>
      </c>
    </row>
    <row r="261" spans="1:6" x14ac:dyDescent="0.3">
      <c r="A261" s="1">
        <v>2021</v>
      </c>
      <c r="B261" s="1">
        <v>5</v>
      </c>
      <c r="C261" s="7"/>
      <c r="D261" s="7"/>
      <c r="E261" s="1">
        <v>1</v>
      </c>
      <c r="F261" s="1">
        <v>1</v>
      </c>
    </row>
    <row r="262" spans="1:6" x14ac:dyDescent="0.3">
      <c r="A262" s="1">
        <v>2021</v>
      </c>
      <c r="B262" s="1">
        <v>6</v>
      </c>
      <c r="C262" s="7"/>
      <c r="D262" s="7"/>
      <c r="E262" s="1">
        <v>1</v>
      </c>
      <c r="F262" s="1">
        <v>1</v>
      </c>
    </row>
    <row r="263" spans="1:6" x14ac:dyDescent="0.3">
      <c r="A263" s="1">
        <v>2021</v>
      </c>
      <c r="B263" s="1">
        <v>7</v>
      </c>
      <c r="C263" s="7"/>
      <c r="D263" s="7"/>
      <c r="E263" s="1">
        <v>1</v>
      </c>
      <c r="F263" s="1">
        <v>1</v>
      </c>
    </row>
    <row r="264" spans="1:6" x14ac:dyDescent="0.3">
      <c r="A264" s="1">
        <v>2021</v>
      </c>
      <c r="B264" s="1">
        <v>8</v>
      </c>
      <c r="C264" s="7"/>
      <c r="D264" s="7"/>
      <c r="E264" s="1">
        <v>1</v>
      </c>
      <c r="F264" s="1">
        <v>1</v>
      </c>
    </row>
    <row r="265" spans="1:6" x14ac:dyDescent="0.3">
      <c r="A265" s="1">
        <v>2021</v>
      </c>
      <c r="B265" s="1">
        <v>9</v>
      </c>
      <c r="C265" s="7"/>
      <c r="D265" s="7"/>
      <c r="E265" s="1">
        <v>1</v>
      </c>
      <c r="F265" s="1">
        <v>1</v>
      </c>
    </row>
    <row r="266" spans="1:6" x14ac:dyDescent="0.3">
      <c r="A266" s="1">
        <v>2021</v>
      </c>
      <c r="B266" s="1">
        <v>10</v>
      </c>
      <c r="C266" s="7"/>
      <c r="D266" s="7"/>
      <c r="E266" s="1">
        <v>1</v>
      </c>
      <c r="F266" s="1">
        <v>1</v>
      </c>
    </row>
    <row r="267" spans="1:6" x14ac:dyDescent="0.3">
      <c r="A267" s="1">
        <v>2021</v>
      </c>
      <c r="B267" s="1">
        <v>11</v>
      </c>
      <c r="C267" s="7"/>
      <c r="D267" s="7"/>
      <c r="E267" s="1">
        <v>1</v>
      </c>
      <c r="F267" s="1">
        <v>1</v>
      </c>
    </row>
    <row r="268" spans="1:6" x14ac:dyDescent="0.3">
      <c r="A268" s="1">
        <v>2021</v>
      </c>
      <c r="B268" s="1">
        <v>12</v>
      </c>
      <c r="C268" s="7"/>
      <c r="D268" s="7"/>
      <c r="E268" s="1">
        <v>1</v>
      </c>
      <c r="F268" s="1">
        <v>1</v>
      </c>
    </row>
    <row r="269" spans="1:6" x14ac:dyDescent="0.3">
      <c r="A269" s="1">
        <v>2022</v>
      </c>
      <c r="B269" s="1">
        <v>1</v>
      </c>
      <c r="C269" s="7"/>
      <c r="D269" s="7"/>
      <c r="E269" s="1">
        <v>1</v>
      </c>
      <c r="F269" s="1">
        <v>1</v>
      </c>
    </row>
    <row r="270" spans="1:6" x14ac:dyDescent="0.3">
      <c r="A270" s="1">
        <v>2022</v>
      </c>
      <c r="B270" s="1">
        <v>2</v>
      </c>
      <c r="C270" s="7"/>
      <c r="D270" s="7"/>
      <c r="E270" s="1">
        <v>1</v>
      </c>
      <c r="F270" s="1">
        <v>1</v>
      </c>
    </row>
    <row r="271" spans="1:6" x14ac:dyDescent="0.3">
      <c r="A271" s="1">
        <v>2022</v>
      </c>
      <c r="B271" s="1">
        <v>3</v>
      </c>
      <c r="C271" s="7"/>
      <c r="D271" s="7"/>
      <c r="E271" s="1">
        <v>1</v>
      </c>
      <c r="F271" s="1">
        <v>1</v>
      </c>
    </row>
    <row r="272" spans="1:6" x14ac:dyDescent="0.3">
      <c r="A272" s="1">
        <v>2022</v>
      </c>
      <c r="B272" s="1">
        <v>4</v>
      </c>
      <c r="C272" s="7"/>
      <c r="D272" s="7"/>
      <c r="E272" s="1">
        <v>1</v>
      </c>
      <c r="F272" s="1">
        <v>1</v>
      </c>
    </row>
    <row r="273" spans="1:6" x14ac:dyDescent="0.3">
      <c r="A273" s="1">
        <v>2022</v>
      </c>
      <c r="B273" s="1">
        <v>5</v>
      </c>
      <c r="C273" s="7"/>
      <c r="D273" s="7"/>
      <c r="E273" s="1">
        <v>1</v>
      </c>
      <c r="F273" s="1">
        <v>1</v>
      </c>
    </row>
    <row r="274" spans="1:6" x14ac:dyDescent="0.3">
      <c r="A274" s="1">
        <v>2022</v>
      </c>
      <c r="B274" s="1">
        <v>6</v>
      </c>
      <c r="C274" s="7"/>
      <c r="D274" s="7"/>
      <c r="E274" s="1">
        <v>1</v>
      </c>
      <c r="F274" s="1">
        <v>1</v>
      </c>
    </row>
    <row r="275" spans="1:6" x14ac:dyDescent="0.3">
      <c r="A275" s="1">
        <v>2022</v>
      </c>
      <c r="B275" s="1">
        <v>7</v>
      </c>
      <c r="C275" s="7"/>
      <c r="D275" s="7"/>
      <c r="E275" s="1">
        <v>1</v>
      </c>
      <c r="F275" s="1">
        <v>1</v>
      </c>
    </row>
    <row r="276" spans="1:6" x14ac:dyDescent="0.3">
      <c r="A276" s="1">
        <v>2022</v>
      </c>
      <c r="B276" s="1">
        <v>8</v>
      </c>
      <c r="C276" s="7"/>
      <c r="D276" s="7"/>
      <c r="E276" s="1">
        <v>1</v>
      </c>
      <c r="F276" s="1">
        <v>1</v>
      </c>
    </row>
    <row r="277" spans="1:6" x14ac:dyDescent="0.3">
      <c r="A277" s="1">
        <v>2022</v>
      </c>
      <c r="B277" s="1">
        <v>9</v>
      </c>
      <c r="C277" s="7"/>
      <c r="D277" s="7"/>
      <c r="E277" s="1">
        <v>1</v>
      </c>
      <c r="F277" s="1">
        <v>1</v>
      </c>
    </row>
    <row r="278" spans="1:6" x14ac:dyDescent="0.3">
      <c r="A278" s="1">
        <v>2022</v>
      </c>
      <c r="B278" s="1">
        <v>10</v>
      </c>
      <c r="C278" s="7"/>
      <c r="D278" s="7"/>
      <c r="E278" s="1">
        <v>1</v>
      </c>
      <c r="F278" s="1">
        <v>1</v>
      </c>
    </row>
    <row r="279" spans="1:6" x14ac:dyDescent="0.3">
      <c r="A279" s="1">
        <v>2022</v>
      </c>
      <c r="B279" s="1">
        <v>11</v>
      </c>
      <c r="C279" s="7"/>
      <c r="D279" s="7"/>
      <c r="E279" s="1">
        <v>1</v>
      </c>
      <c r="F279" s="1">
        <v>1</v>
      </c>
    </row>
    <row r="280" spans="1:6" x14ac:dyDescent="0.3">
      <c r="A280" s="1">
        <v>2022</v>
      </c>
      <c r="B280" s="1">
        <v>12</v>
      </c>
      <c r="C280" s="7"/>
      <c r="D280" s="7"/>
      <c r="E280" s="1">
        <v>1</v>
      </c>
      <c r="F280" s="1">
        <v>1</v>
      </c>
    </row>
    <row r="281" spans="1:6" x14ac:dyDescent="0.3">
      <c r="A281" s="1">
        <v>2023</v>
      </c>
      <c r="B281" s="1">
        <v>1</v>
      </c>
      <c r="C281" s="7"/>
      <c r="D281" s="7"/>
      <c r="E281" s="1">
        <v>1</v>
      </c>
      <c r="F281" s="1">
        <v>1</v>
      </c>
    </row>
    <row r="282" spans="1:6" x14ac:dyDescent="0.3">
      <c r="A282" s="1">
        <v>2023</v>
      </c>
      <c r="B282" s="1">
        <v>2</v>
      </c>
      <c r="C282" s="7"/>
      <c r="D282" s="7"/>
      <c r="E282" s="1">
        <v>1</v>
      </c>
      <c r="F282" s="1">
        <v>1</v>
      </c>
    </row>
    <row r="283" spans="1:6" x14ac:dyDescent="0.3">
      <c r="A283" s="1">
        <v>2023</v>
      </c>
      <c r="B283" s="1">
        <v>3</v>
      </c>
      <c r="C283" s="7"/>
      <c r="D283" s="7"/>
      <c r="E283" s="1">
        <v>1</v>
      </c>
      <c r="F283" s="1">
        <v>1</v>
      </c>
    </row>
    <row r="284" spans="1:6" x14ac:dyDescent="0.3">
      <c r="A284" s="1">
        <v>2023</v>
      </c>
      <c r="B284" s="1">
        <v>4</v>
      </c>
      <c r="C284" s="7"/>
      <c r="D284" s="7"/>
      <c r="E284" s="1">
        <v>1</v>
      </c>
      <c r="F284" s="1">
        <v>1</v>
      </c>
    </row>
    <row r="285" spans="1:6" x14ac:dyDescent="0.3">
      <c r="A285" s="1">
        <v>2023</v>
      </c>
      <c r="B285" s="1">
        <v>5</v>
      </c>
      <c r="C285" s="7"/>
      <c r="D285" s="7"/>
      <c r="E285" s="1">
        <v>1</v>
      </c>
      <c r="F285" s="1">
        <v>1</v>
      </c>
    </row>
    <row r="286" spans="1:6" x14ac:dyDescent="0.3">
      <c r="A286" s="1">
        <v>2023</v>
      </c>
      <c r="B286" s="1">
        <v>6</v>
      </c>
      <c r="C286" s="7"/>
      <c r="D286" s="7"/>
      <c r="E286" s="1">
        <v>1</v>
      </c>
      <c r="F286" s="1">
        <v>1</v>
      </c>
    </row>
    <row r="287" spans="1:6" x14ac:dyDescent="0.3">
      <c r="A287" s="1">
        <v>2023</v>
      </c>
      <c r="B287" s="1">
        <v>7</v>
      </c>
      <c r="C287" s="7"/>
      <c r="D287" s="7"/>
      <c r="E287" s="1">
        <v>1</v>
      </c>
      <c r="F287" s="1">
        <v>1</v>
      </c>
    </row>
    <row r="288" spans="1:6" x14ac:dyDescent="0.3">
      <c r="A288" s="1">
        <v>2023</v>
      </c>
      <c r="B288" s="1">
        <v>8</v>
      </c>
      <c r="C288" s="7"/>
      <c r="D288" s="7"/>
      <c r="E288" s="1">
        <v>1</v>
      </c>
      <c r="F288" s="1">
        <v>1</v>
      </c>
    </row>
    <row r="289" spans="1:6" x14ac:dyDescent="0.3">
      <c r="A289" s="1">
        <v>2023</v>
      </c>
      <c r="B289" s="1">
        <v>9</v>
      </c>
      <c r="C289" s="7"/>
      <c r="D289" s="7"/>
      <c r="E289" s="1">
        <v>1</v>
      </c>
      <c r="F289" s="1">
        <v>1</v>
      </c>
    </row>
    <row r="290" spans="1:6" x14ac:dyDescent="0.3">
      <c r="A290" s="1">
        <v>2023</v>
      </c>
      <c r="B290" s="1">
        <v>10</v>
      </c>
      <c r="C290" s="7"/>
      <c r="D290" s="7"/>
      <c r="E290" s="1">
        <v>1</v>
      </c>
      <c r="F290" s="1">
        <v>1</v>
      </c>
    </row>
    <row r="291" spans="1:6" x14ac:dyDescent="0.3">
      <c r="A291" s="1">
        <v>2023</v>
      </c>
      <c r="B291" s="1">
        <v>11</v>
      </c>
      <c r="C291" s="7"/>
      <c r="D291" s="7"/>
      <c r="E291" s="1">
        <v>1</v>
      </c>
      <c r="F291" s="1">
        <v>1</v>
      </c>
    </row>
    <row r="292" spans="1:6" x14ac:dyDescent="0.3">
      <c r="A292" s="1">
        <v>2023</v>
      </c>
      <c r="B292" s="1">
        <v>12</v>
      </c>
      <c r="C292" s="7"/>
      <c r="D292" s="7"/>
      <c r="E292" s="1">
        <v>1</v>
      </c>
      <c r="F292" s="1">
        <v>1</v>
      </c>
    </row>
    <row r="293" spans="1:6" x14ac:dyDescent="0.3">
      <c r="A293" s="1">
        <v>2024</v>
      </c>
      <c r="B293" s="1">
        <v>1</v>
      </c>
      <c r="C293" s="7"/>
      <c r="D293" s="7"/>
      <c r="E293" s="1">
        <v>1</v>
      </c>
      <c r="F293" s="1">
        <v>1</v>
      </c>
    </row>
    <row r="294" spans="1:6" x14ac:dyDescent="0.3">
      <c r="A294" s="1">
        <v>2024</v>
      </c>
      <c r="B294" s="1">
        <v>2</v>
      </c>
      <c r="C294" s="7"/>
      <c r="D294" s="7"/>
      <c r="E294" s="1">
        <v>1</v>
      </c>
      <c r="F294" s="1">
        <v>1</v>
      </c>
    </row>
    <row r="295" spans="1:6" x14ac:dyDescent="0.3">
      <c r="A295" s="1">
        <v>2024</v>
      </c>
      <c r="B295" s="1">
        <v>3</v>
      </c>
      <c r="C295" s="7"/>
      <c r="D295" s="7"/>
      <c r="E295" s="1">
        <v>1</v>
      </c>
      <c r="F295" s="1">
        <v>1</v>
      </c>
    </row>
    <row r="296" spans="1:6" x14ac:dyDescent="0.3">
      <c r="A296" s="1">
        <v>2024</v>
      </c>
      <c r="B296" s="1">
        <v>4</v>
      </c>
      <c r="C296" s="7"/>
      <c r="D296" s="7"/>
      <c r="E296" s="1">
        <v>1</v>
      </c>
      <c r="F296" s="1">
        <v>1</v>
      </c>
    </row>
    <row r="297" spans="1:6" x14ac:dyDescent="0.3">
      <c r="A297" s="1">
        <v>2024</v>
      </c>
      <c r="B297" s="1">
        <v>5</v>
      </c>
      <c r="C297" s="7"/>
      <c r="D297" s="7"/>
      <c r="E297" s="1">
        <v>1</v>
      </c>
      <c r="F297" s="1">
        <v>1</v>
      </c>
    </row>
    <row r="298" spans="1:6" x14ac:dyDescent="0.3">
      <c r="A298" s="1">
        <v>2024</v>
      </c>
      <c r="B298" s="1">
        <v>6</v>
      </c>
      <c r="C298" s="7"/>
      <c r="D298" s="7"/>
      <c r="E298" s="1">
        <v>1</v>
      </c>
      <c r="F298" s="1">
        <v>1</v>
      </c>
    </row>
    <row r="299" spans="1:6" x14ac:dyDescent="0.3">
      <c r="A299" s="1">
        <v>2024</v>
      </c>
      <c r="B299" s="1">
        <v>7</v>
      </c>
      <c r="C299" s="7"/>
      <c r="D299" s="7"/>
      <c r="E299" s="1">
        <v>1</v>
      </c>
      <c r="F299" s="1">
        <v>1</v>
      </c>
    </row>
    <row r="300" spans="1:6" x14ac:dyDescent="0.3">
      <c r="A300" s="1">
        <v>2024</v>
      </c>
      <c r="B300" s="1">
        <v>8</v>
      </c>
      <c r="C300" s="7"/>
      <c r="D300" s="7"/>
      <c r="E300" s="1">
        <v>1</v>
      </c>
      <c r="F300" s="1">
        <v>1</v>
      </c>
    </row>
    <row r="301" spans="1:6" x14ac:dyDescent="0.3">
      <c r="A301" s="1">
        <v>2024</v>
      </c>
      <c r="B301" s="1">
        <v>9</v>
      </c>
      <c r="C301" s="7"/>
      <c r="D301" s="7"/>
      <c r="E301" s="1">
        <v>1</v>
      </c>
      <c r="F301" s="1">
        <v>1</v>
      </c>
    </row>
    <row r="302" spans="1:6" x14ac:dyDescent="0.3">
      <c r="A302" s="1">
        <v>2024</v>
      </c>
      <c r="B302" s="1">
        <v>10</v>
      </c>
      <c r="C302" s="7"/>
      <c r="D302" s="7"/>
      <c r="E302" s="1">
        <v>1</v>
      </c>
      <c r="F302" s="1">
        <v>1</v>
      </c>
    </row>
    <row r="303" spans="1:6" x14ac:dyDescent="0.3">
      <c r="A303" s="1">
        <v>2024</v>
      </c>
      <c r="B303" s="1">
        <v>11</v>
      </c>
      <c r="C303" s="7"/>
      <c r="D303" s="7"/>
      <c r="E303" s="1">
        <v>1</v>
      </c>
      <c r="F303" s="1">
        <v>1</v>
      </c>
    </row>
    <row r="304" spans="1:6" x14ac:dyDescent="0.3">
      <c r="A304" s="1">
        <v>2024</v>
      </c>
      <c r="B304" s="1">
        <v>12</v>
      </c>
      <c r="C304" s="7"/>
      <c r="D304" s="7"/>
      <c r="E304" s="1">
        <v>1</v>
      </c>
      <c r="F304" s="1">
        <v>1</v>
      </c>
    </row>
    <row r="305" spans="1:6" x14ac:dyDescent="0.3">
      <c r="A305" s="1">
        <v>2025</v>
      </c>
      <c r="B305" s="1">
        <v>1</v>
      </c>
      <c r="C305" s="7"/>
      <c r="D305" s="7"/>
      <c r="E305" s="1">
        <v>1</v>
      </c>
      <c r="F305" s="1">
        <v>1</v>
      </c>
    </row>
    <row r="306" spans="1:6" x14ac:dyDescent="0.3">
      <c r="A306" s="1">
        <v>2025</v>
      </c>
      <c r="B306" s="1">
        <v>2</v>
      </c>
      <c r="C306" s="7"/>
      <c r="D306" s="7"/>
      <c r="E306" s="1">
        <v>1</v>
      </c>
      <c r="F306" s="1">
        <v>1</v>
      </c>
    </row>
    <row r="307" spans="1:6" x14ac:dyDescent="0.3">
      <c r="A307" s="1">
        <v>2025</v>
      </c>
      <c r="B307" s="1">
        <v>3</v>
      </c>
      <c r="C307" s="7"/>
      <c r="D307" s="7"/>
      <c r="E307" s="1">
        <v>1</v>
      </c>
      <c r="F307" s="1">
        <v>1</v>
      </c>
    </row>
    <row r="308" spans="1:6" x14ac:dyDescent="0.3">
      <c r="A308" s="1">
        <v>2025</v>
      </c>
      <c r="B308" s="1">
        <v>4</v>
      </c>
      <c r="C308" s="7"/>
      <c r="D308" s="7"/>
      <c r="E308" s="1">
        <v>1</v>
      </c>
      <c r="F308" s="1">
        <v>1</v>
      </c>
    </row>
    <row r="309" spans="1:6" x14ac:dyDescent="0.3">
      <c r="A309" s="1">
        <v>2025</v>
      </c>
      <c r="B309" s="1">
        <v>5</v>
      </c>
      <c r="C309" s="7"/>
      <c r="D309" s="7"/>
      <c r="E309" s="1">
        <v>1</v>
      </c>
      <c r="F309" s="1">
        <v>1</v>
      </c>
    </row>
    <row r="310" spans="1:6" x14ac:dyDescent="0.3">
      <c r="A310" s="1">
        <v>2025</v>
      </c>
      <c r="B310" s="1">
        <v>6</v>
      </c>
      <c r="C310" s="7"/>
      <c r="D310" s="7"/>
      <c r="E310" s="1">
        <v>1</v>
      </c>
      <c r="F310" s="1">
        <v>1</v>
      </c>
    </row>
    <row r="311" spans="1:6" x14ac:dyDescent="0.3">
      <c r="A311" s="1">
        <v>2025</v>
      </c>
      <c r="B311" s="1">
        <v>7</v>
      </c>
      <c r="C311" s="7"/>
      <c r="D311" s="7"/>
      <c r="E311" s="1">
        <v>1</v>
      </c>
      <c r="F311" s="1">
        <v>1</v>
      </c>
    </row>
    <row r="312" spans="1:6" x14ac:dyDescent="0.3">
      <c r="A312" s="1">
        <v>2025</v>
      </c>
      <c r="B312" s="1">
        <v>8</v>
      </c>
      <c r="C312" s="7"/>
      <c r="D312" s="7"/>
      <c r="E312" s="1">
        <v>1</v>
      </c>
      <c r="F312" s="1">
        <v>1</v>
      </c>
    </row>
    <row r="313" spans="1:6" x14ac:dyDescent="0.3">
      <c r="A313" s="1">
        <v>2025</v>
      </c>
      <c r="B313" s="1">
        <v>9</v>
      </c>
      <c r="C313" s="7"/>
      <c r="D313" s="7"/>
      <c r="E313" s="1">
        <v>1</v>
      </c>
      <c r="F313" s="1">
        <v>1</v>
      </c>
    </row>
    <row r="314" spans="1:6" x14ac:dyDescent="0.3">
      <c r="A314" s="1">
        <v>2025</v>
      </c>
      <c r="B314" s="1">
        <v>10</v>
      </c>
      <c r="C314" s="7"/>
      <c r="D314" s="7"/>
      <c r="E314" s="1">
        <v>1</v>
      </c>
      <c r="F314" s="1">
        <v>1</v>
      </c>
    </row>
    <row r="315" spans="1:6" x14ac:dyDescent="0.3">
      <c r="A315" s="1">
        <v>2025</v>
      </c>
      <c r="B315" s="1">
        <v>11</v>
      </c>
      <c r="C315" s="7"/>
      <c r="D315" s="7"/>
      <c r="E315" s="1">
        <v>1</v>
      </c>
      <c r="F315" s="1">
        <v>1</v>
      </c>
    </row>
    <row r="316" spans="1:6" x14ac:dyDescent="0.3">
      <c r="A316" s="1">
        <v>2025</v>
      </c>
      <c r="B316" s="1">
        <v>12</v>
      </c>
      <c r="C316" s="7"/>
      <c r="D316" s="7"/>
      <c r="E316" s="1">
        <v>1</v>
      </c>
      <c r="F316" s="1">
        <v>1</v>
      </c>
    </row>
    <row r="317" spans="1:6" x14ac:dyDescent="0.3">
      <c r="A317" s="1">
        <v>2026</v>
      </c>
      <c r="B317" s="1">
        <v>1</v>
      </c>
      <c r="C317" s="7"/>
      <c r="D317" s="7"/>
      <c r="E317" s="1">
        <v>1</v>
      </c>
      <c r="F317" s="1">
        <v>1</v>
      </c>
    </row>
    <row r="318" spans="1:6" x14ac:dyDescent="0.3">
      <c r="A318" s="1">
        <v>2026</v>
      </c>
      <c r="B318" s="1">
        <v>2</v>
      </c>
      <c r="C318" s="7"/>
      <c r="D318" s="7"/>
      <c r="E318" s="1">
        <v>1</v>
      </c>
      <c r="F318" s="1">
        <v>1</v>
      </c>
    </row>
    <row r="319" spans="1:6" x14ac:dyDescent="0.3">
      <c r="A319" s="1">
        <v>2026</v>
      </c>
      <c r="B319" s="1">
        <v>3</v>
      </c>
      <c r="C319" s="7"/>
      <c r="D319" s="7"/>
      <c r="E319" s="1">
        <v>1</v>
      </c>
      <c r="F319" s="1">
        <v>1</v>
      </c>
    </row>
    <row r="320" spans="1:6" x14ac:dyDescent="0.3">
      <c r="A320" s="1">
        <v>2026</v>
      </c>
      <c r="B320" s="1">
        <v>4</v>
      </c>
      <c r="C320" s="7"/>
      <c r="D320" s="7"/>
      <c r="E320" s="1">
        <v>1</v>
      </c>
      <c r="F320" s="1">
        <v>1</v>
      </c>
    </row>
    <row r="321" spans="1:6" x14ac:dyDescent="0.3">
      <c r="A321" s="1">
        <v>2026</v>
      </c>
      <c r="B321" s="1">
        <v>5</v>
      </c>
      <c r="C321" s="7"/>
      <c r="D321" s="7"/>
      <c r="E321" s="1">
        <v>1</v>
      </c>
      <c r="F321" s="1">
        <v>1</v>
      </c>
    </row>
    <row r="322" spans="1:6" x14ac:dyDescent="0.3">
      <c r="A322" s="1">
        <v>2026</v>
      </c>
      <c r="B322" s="1">
        <v>6</v>
      </c>
      <c r="C322" s="7"/>
      <c r="D322" s="7"/>
      <c r="E322" s="1">
        <v>1</v>
      </c>
      <c r="F322" s="1">
        <v>1</v>
      </c>
    </row>
    <row r="323" spans="1:6" x14ac:dyDescent="0.3">
      <c r="A323" s="1">
        <v>2026</v>
      </c>
      <c r="B323" s="1">
        <v>7</v>
      </c>
      <c r="C323" s="7"/>
      <c r="D323" s="7"/>
      <c r="E323" s="1">
        <v>1</v>
      </c>
      <c r="F323" s="1">
        <v>1</v>
      </c>
    </row>
    <row r="324" spans="1:6" x14ac:dyDescent="0.3">
      <c r="A324" s="1">
        <v>2026</v>
      </c>
      <c r="B324" s="1">
        <v>8</v>
      </c>
      <c r="C324" s="7"/>
      <c r="D324" s="7"/>
      <c r="E324" s="1">
        <v>1</v>
      </c>
      <c r="F324" s="1">
        <v>1</v>
      </c>
    </row>
    <row r="325" spans="1:6" x14ac:dyDescent="0.3">
      <c r="A325" s="1">
        <v>2026</v>
      </c>
      <c r="B325" s="1">
        <v>9</v>
      </c>
      <c r="C325" s="7"/>
      <c r="D325" s="7"/>
      <c r="E325" s="1">
        <v>1</v>
      </c>
      <c r="F325" s="1">
        <v>1</v>
      </c>
    </row>
    <row r="326" spans="1:6" x14ac:dyDescent="0.3">
      <c r="A326" s="1">
        <v>2026</v>
      </c>
      <c r="B326" s="1">
        <v>10</v>
      </c>
      <c r="C326" s="7"/>
      <c r="D326" s="7"/>
      <c r="E326" s="1">
        <v>1</v>
      </c>
      <c r="F326" s="1">
        <v>1</v>
      </c>
    </row>
    <row r="327" spans="1:6" x14ac:dyDescent="0.3">
      <c r="A327" s="1">
        <v>2026</v>
      </c>
      <c r="B327" s="1">
        <v>11</v>
      </c>
      <c r="C327" s="7"/>
      <c r="D327" s="7"/>
      <c r="E327" s="1">
        <v>1</v>
      </c>
      <c r="F327" s="1">
        <v>1</v>
      </c>
    </row>
    <row r="328" spans="1:6" x14ac:dyDescent="0.3">
      <c r="A328" s="1">
        <v>2026</v>
      </c>
      <c r="B328" s="1">
        <v>12</v>
      </c>
      <c r="C328" s="7"/>
      <c r="D328" s="7"/>
      <c r="E328" s="1">
        <v>1</v>
      </c>
      <c r="F328" s="1">
        <v>1</v>
      </c>
    </row>
    <row r="329" spans="1:6" x14ac:dyDescent="0.3">
      <c r="A329" s="1">
        <v>2027</v>
      </c>
      <c r="B329" s="1">
        <v>1</v>
      </c>
      <c r="C329" s="7"/>
      <c r="D329" s="7"/>
      <c r="E329" s="1">
        <v>1</v>
      </c>
      <c r="F329" s="1">
        <v>1</v>
      </c>
    </row>
    <row r="330" spans="1:6" x14ac:dyDescent="0.3">
      <c r="A330" s="1">
        <v>2027</v>
      </c>
      <c r="B330" s="1">
        <v>2</v>
      </c>
      <c r="C330" s="7"/>
      <c r="D330" s="7"/>
      <c r="E330" s="1">
        <v>1</v>
      </c>
      <c r="F330" s="1">
        <v>1</v>
      </c>
    </row>
    <row r="331" spans="1:6" x14ac:dyDescent="0.3">
      <c r="A331" s="1">
        <v>2027</v>
      </c>
      <c r="B331" s="1">
        <v>3</v>
      </c>
      <c r="C331" s="7"/>
      <c r="D331" s="7"/>
      <c r="E331" s="1">
        <v>1</v>
      </c>
      <c r="F331" s="1">
        <v>1</v>
      </c>
    </row>
    <row r="332" spans="1:6" x14ac:dyDescent="0.3">
      <c r="A332" s="1">
        <v>2027</v>
      </c>
      <c r="B332" s="1">
        <v>4</v>
      </c>
      <c r="C332" s="7"/>
      <c r="D332" s="7"/>
      <c r="E332" s="1">
        <v>1</v>
      </c>
      <c r="F332" s="1">
        <v>1</v>
      </c>
    </row>
    <row r="333" spans="1:6" x14ac:dyDescent="0.3">
      <c r="A333" s="1">
        <v>2027</v>
      </c>
      <c r="B333" s="1">
        <v>5</v>
      </c>
      <c r="C333" s="7"/>
      <c r="D333" s="7"/>
      <c r="E333" s="1">
        <v>1</v>
      </c>
      <c r="F333" s="1">
        <v>1</v>
      </c>
    </row>
    <row r="334" spans="1:6" x14ac:dyDescent="0.3">
      <c r="A334" s="1">
        <v>2027</v>
      </c>
      <c r="B334" s="1">
        <v>6</v>
      </c>
      <c r="C334" s="7"/>
      <c r="D334" s="7"/>
      <c r="E334" s="1">
        <v>1</v>
      </c>
      <c r="F334" s="1">
        <v>1</v>
      </c>
    </row>
    <row r="335" spans="1:6" x14ac:dyDescent="0.3">
      <c r="A335" s="1">
        <v>2027</v>
      </c>
      <c r="B335" s="1">
        <v>7</v>
      </c>
      <c r="C335" s="7"/>
      <c r="D335" s="7"/>
      <c r="E335" s="1">
        <v>1</v>
      </c>
      <c r="F335" s="1">
        <v>1</v>
      </c>
    </row>
    <row r="336" spans="1:6" x14ac:dyDescent="0.3">
      <c r="A336" s="1">
        <v>2027</v>
      </c>
      <c r="B336" s="1">
        <v>8</v>
      </c>
      <c r="C336" s="7"/>
      <c r="D336" s="7"/>
      <c r="E336" s="1">
        <v>1</v>
      </c>
      <c r="F336" s="1">
        <v>1</v>
      </c>
    </row>
    <row r="337" spans="1:6" x14ac:dyDescent="0.3">
      <c r="A337" s="1">
        <v>2027</v>
      </c>
      <c r="B337" s="1">
        <v>9</v>
      </c>
      <c r="C337" s="7"/>
      <c r="D337" s="7"/>
      <c r="E337" s="1">
        <v>1</v>
      </c>
      <c r="F337" s="1">
        <v>1</v>
      </c>
    </row>
    <row r="338" spans="1:6" x14ac:dyDescent="0.3">
      <c r="A338" s="1">
        <v>2027</v>
      </c>
      <c r="B338" s="1">
        <v>10</v>
      </c>
      <c r="C338" s="7"/>
      <c r="D338" s="7"/>
      <c r="E338" s="1">
        <v>1</v>
      </c>
      <c r="F338" s="1">
        <v>1</v>
      </c>
    </row>
    <row r="339" spans="1:6" x14ac:dyDescent="0.3">
      <c r="A339" s="1">
        <v>2027</v>
      </c>
      <c r="B339" s="1">
        <v>11</v>
      </c>
      <c r="C339" s="7"/>
      <c r="D339" s="7"/>
      <c r="E339" s="1">
        <v>1</v>
      </c>
      <c r="F339" s="1">
        <v>1</v>
      </c>
    </row>
    <row r="340" spans="1:6" x14ac:dyDescent="0.3">
      <c r="A340" s="1">
        <v>2027</v>
      </c>
      <c r="B340" s="1">
        <v>12</v>
      </c>
      <c r="C340" s="7"/>
      <c r="D340" s="7"/>
      <c r="E340" s="1">
        <v>1</v>
      </c>
      <c r="F340" s="1">
        <v>1</v>
      </c>
    </row>
    <row r="341" spans="1:6" x14ac:dyDescent="0.3">
      <c r="A341" s="1">
        <v>2028</v>
      </c>
      <c r="B341" s="1">
        <v>1</v>
      </c>
      <c r="C341" s="7"/>
      <c r="D341" s="7"/>
      <c r="E341" s="1">
        <v>1</v>
      </c>
      <c r="F341" s="1">
        <v>1</v>
      </c>
    </row>
    <row r="342" spans="1:6" x14ac:dyDescent="0.3">
      <c r="A342" s="1">
        <v>2028</v>
      </c>
      <c r="B342" s="1">
        <v>2</v>
      </c>
      <c r="C342" s="7"/>
      <c r="D342" s="7"/>
      <c r="E342" s="1">
        <v>1</v>
      </c>
      <c r="F342" s="1">
        <v>1</v>
      </c>
    </row>
    <row r="343" spans="1:6" x14ac:dyDescent="0.3">
      <c r="A343" s="1">
        <v>2028</v>
      </c>
      <c r="B343" s="1">
        <v>3</v>
      </c>
      <c r="C343" s="7"/>
      <c r="D343" s="7"/>
      <c r="E343" s="1">
        <v>1</v>
      </c>
      <c r="F343" s="1">
        <v>1</v>
      </c>
    </row>
    <row r="344" spans="1:6" x14ac:dyDescent="0.3">
      <c r="A344" s="1">
        <v>2028</v>
      </c>
      <c r="B344" s="1">
        <v>4</v>
      </c>
      <c r="C344" s="7"/>
      <c r="D344" s="7"/>
      <c r="E344" s="1">
        <v>1</v>
      </c>
      <c r="F344" s="1">
        <v>1</v>
      </c>
    </row>
    <row r="345" spans="1:6" x14ac:dyDescent="0.3">
      <c r="A345" s="1">
        <v>2028</v>
      </c>
      <c r="B345" s="1">
        <v>5</v>
      </c>
      <c r="C345" s="7"/>
      <c r="D345" s="7"/>
      <c r="E345" s="1">
        <v>1</v>
      </c>
      <c r="F345" s="1">
        <v>1</v>
      </c>
    </row>
    <row r="346" spans="1:6" x14ac:dyDescent="0.3">
      <c r="A346" s="1">
        <v>2028</v>
      </c>
      <c r="B346" s="1">
        <v>6</v>
      </c>
      <c r="C346" s="7"/>
      <c r="D346" s="7"/>
      <c r="E346" s="1">
        <v>1</v>
      </c>
      <c r="F346" s="1">
        <v>1</v>
      </c>
    </row>
    <row r="347" spans="1:6" x14ac:dyDescent="0.3">
      <c r="A347" s="1">
        <v>2028</v>
      </c>
      <c r="B347" s="1">
        <v>7</v>
      </c>
      <c r="C347" s="7"/>
      <c r="D347" s="7"/>
      <c r="E347" s="1">
        <v>1</v>
      </c>
      <c r="F347" s="1">
        <v>1</v>
      </c>
    </row>
    <row r="348" spans="1:6" x14ac:dyDescent="0.3">
      <c r="A348" s="1">
        <v>2028</v>
      </c>
      <c r="B348" s="1">
        <v>8</v>
      </c>
      <c r="C348" s="7"/>
      <c r="D348" s="7"/>
      <c r="E348" s="1">
        <v>1</v>
      </c>
      <c r="F348" s="1">
        <v>1</v>
      </c>
    </row>
    <row r="349" spans="1:6" x14ac:dyDescent="0.3">
      <c r="A349" s="1">
        <v>2028</v>
      </c>
      <c r="B349" s="1">
        <v>9</v>
      </c>
      <c r="C349" s="7"/>
      <c r="D349" s="7"/>
      <c r="E349" s="1">
        <v>1</v>
      </c>
      <c r="F349" s="1">
        <v>1</v>
      </c>
    </row>
    <row r="350" spans="1:6" x14ac:dyDescent="0.3">
      <c r="A350" s="1">
        <v>2028</v>
      </c>
      <c r="B350" s="1">
        <v>10</v>
      </c>
      <c r="C350" s="7"/>
      <c r="D350" s="7"/>
      <c r="E350" s="1">
        <v>1</v>
      </c>
      <c r="F350" s="1">
        <v>1</v>
      </c>
    </row>
    <row r="351" spans="1:6" x14ac:dyDescent="0.3">
      <c r="A351" s="1">
        <v>2028</v>
      </c>
      <c r="B351" s="1">
        <v>11</v>
      </c>
      <c r="C351" s="7"/>
      <c r="D351" s="7"/>
      <c r="E351" s="1">
        <v>1</v>
      </c>
      <c r="F351" s="1">
        <v>1</v>
      </c>
    </row>
    <row r="352" spans="1:6" x14ac:dyDescent="0.3">
      <c r="A352" s="1">
        <v>2028</v>
      </c>
      <c r="B352" s="1">
        <v>12</v>
      </c>
      <c r="C352" s="7"/>
      <c r="D352" s="7"/>
      <c r="E352" s="1">
        <v>1</v>
      </c>
      <c r="F352" s="1">
        <v>1</v>
      </c>
    </row>
    <row r="353" spans="1:6" x14ac:dyDescent="0.3">
      <c r="A353" s="1">
        <v>2029</v>
      </c>
      <c r="B353" s="1">
        <v>1</v>
      </c>
      <c r="C353" s="7"/>
      <c r="D353" s="7"/>
      <c r="E353" s="1">
        <v>1</v>
      </c>
      <c r="F353" s="1">
        <v>1</v>
      </c>
    </row>
    <row r="354" spans="1:6" x14ac:dyDescent="0.3">
      <c r="A354" s="1">
        <v>2029</v>
      </c>
      <c r="B354" s="1">
        <v>2</v>
      </c>
      <c r="C354" s="7"/>
      <c r="D354" s="7"/>
      <c r="E354" s="1">
        <v>1</v>
      </c>
      <c r="F354" s="1">
        <v>1</v>
      </c>
    </row>
    <row r="355" spans="1:6" x14ac:dyDescent="0.3">
      <c r="A355" s="1">
        <v>2029</v>
      </c>
      <c r="B355" s="1">
        <v>3</v>
      </c>
      <c r="C355" s="7"/>
      <c r="D355" s="7"/>
      <c r="E355" s="1">
        <v>1</v>
      </c>
      <c r="F355" s="1">
        <v>1</v>
      </c>
    </row>
    <row r="356" spans="1:6" x14ac:dyDescent="0.3">
      <c r="A356" s="1">
        <v>2029</v>
      </c>
      <c r="B356" s="1">
        <v>4</v>
      </c>
      <c r="C356" s="7"/>
      <c r="D356" s="7"/>
      <c r="E356" s="1">
        <v>1</v>
      </c>
      <c r="F356" s="1">
        <v>1</v>
      </c>
    </row>
    <row r="357" spans="1:6" x14ac:dyDescent="0.3">
      <c r="A357" s="1">
        <v>2029</v>
      </c>
      <c r="B357" s="1">
        <v>5</v>
      </c>
      <c r="C357" s="7"/>
      <c r="D357" s="7"/>
      <c r="E357" s="1">
        <v>1</v>
      </c>
      <c r="F357" s="1">
        <v>1</v>
      </c>
    </row>
    <row r="358" spans="1:6" x14ac:dyDescent="0.3">
      <c r="A358" s="1">
        <v>2029</v>
      </c>
      <c r="B358" s="1">
        <v>6</v>
      </c>
      <c r="C358" s="7"/>
      <c r="D358" s="7"/>
      <c r="E358" s="1">
        <v>1</v>
      </c>
      <c r="F358" s="1">
        <v>1</v>
      </c>
    </row>
    <row r="359" spans="1:6" x14ac:dyDescent="0.3">
      <c r="A359" s="1">
        <v>2029</v>
      </c>
      <c r="B359" s="1">
        <v>7</v>
      </c>
      <c r="C359" s="7"/>
      <c r="D359" s="7"/>
      <c r="E359" s="1">
        <v>1</v>
      </c>
      <c r="F359" s="1">
        <v>1</v>
      </c>
    </row>
    <row r="360" spans="1:6" x14ac:dyDescent="0.3">
      <c r="A360" s="1">
        <v>2029</v>
      </c>
      <c r="B360" s="1">
        <v>8</v>
      </c>
      <c r="C360" s="7"/>
      <c r="D360" s="7"/>
      <c r="E360" s="1">
        <v>1</v>
      </c>
      <c r="F360" s="1">
        <v>1</v>
      </c>
    </row>
    <row r="361" spans="1:6" x14ac:dyDescent="0.3">
      <c r="A361" s="1">
        <v>2029</v>
      </c>
      <c r="B361" s="1">
        <v>9</v>
      </c>
      <c r="C361" s="7"/>
      <c r="D361" s="7"/>
      <c r="E361" s="1">
        <v>1</v>
      </c>
      <c r="F361" s="1">
        <v>1</v>
      </c>
    </row>
    <row r="362" spans="1:6" x14ac:dyDescent="0.3">
      <c r="A362" s="1">
        <v>2029</v>
      </c>
      <c r="B362" s="1">
        <v>10</v>
      </c>
      <c r="C362" s="7"/>
      <c r="D362" s="7"/>
      <c r="E362" s="1">
        <v>1</v>
      </c>
      <c r="F362" s="1">
        <v>1</v>
      </c>
    </row>
    <row r="363" spans="1:6" x14ac:dyDescent="0.3">
      <c r="A363" s="1">
        <v>2029</v>
      </c>
      <c r="B363" s="1">
        <v>11</v>
      </c>
      <c r="C363" s="7"/>
      <c r="D363" s="7"/>
      <c r="E363" s="1">
        <v>1</v>
      </c>
      <c r="F363" s="1">
        <v>1</v>
      </c>
    </row>
    <row r="364" spans="1:6" x14ac:dyDescent="0.3">
      <c r="A364" s="1">
        <v>2029</v>
      </c>
      <c r="B364" s="1">
        <v>12</v>
      </c>
      <c r="C364" s="7"/>
      <c r="D364" s="7"/>
      <c r="E364" s="1">
        <v>1</v>
      </c>
      <c r="F364" s="1">
        <v>1</v>
      </c>
    </row>
    <row r="365" spans="1:6" x14ac:dyDescent="0.3">
      <c r="A365" s="1">
        <v>2030</v>
      </c>
      <c r="B365" s="1">
        <v>1</v>
      </c>
      <c r="C365" s="7"/>
      <c r="D365" s="7"/>
      <c r="E365" s="1">
        <v>1</v>
      </c>
      <c r="F365" s="1">
        <v>1</v>
      </c>
    </row>
    <row r="366" spans="1:6" x14ac:dyDescent="0.3">
      <c r="A366" s="1">
        <v>2030</v>
      </c>
      <c r="B366" s="1">
        <v>2</v>
      </c>
      <c r="C366" s="7"/>
      <c r="D366" s="7"/>
      <c r="E366" s="1">
        <v>1</v>
      </c>
      <c r="F366" s="1">
        <v>1</v>
      </c>
    </row>
    <row r="367" spans="1:6" x14ac:dyDescent="0.3">
      <c r="A367" s="1">
        <v>2030</v>
      </c>
      <c r="B367" s="1">
        <v>3</v>
      </c>
      <c r="C367" s="7"/>
      <c r="D367" s="7"/>
      <c r="E367" s="1">
        <v>1</v>
      </c>
      <c r="F367" s="1">
        <v>1</v>
      </c>
    </row>
    <row r="368" spans="1:6" x14ac:dyDescent="0.3">
      <c r="A368" s="1">
        <v>2030</v>
      </c>
      <c r="B368" s="1">
        <v>4</v>
      </c>
      <c r="C368" s="7"/>
      <c r="D368" s="7"/>
      <c r="E368" s="1">
        <v>1</v>
      </c>
      <c r="F368" s="1">
        <v>1</v>
      </c>
    </row>
    <row r="369" spans="1:6" x14ac:dyDescent="0.3">
      <c r="A369" s="1">
        <v>2030</v>
      </c>
      <c r="B369" s="1">
        <v>5</v>
      </c>
      <c r="C369" s="7"/>
      <c r="D369" s="7"/>
      <c r="E369" s="1">
        <v>1</v>
      </c>
      <c r="F369" s="1">
        <v>1</v>
      </c>
    </row>
    <row r="370" spans="1:6" x14ac:dyDescent="0.3">
      <c r="A370" s="1">
        <v>2030</v>
      </c>
      <c r="B370" s="1">
        <v>6</v>
      </c>
      <c r="C370" s="7"/>
      <c r="D370" s="7"/>
      <c r="E370" s="1">
        <v>1</v>
      </c>
      <c r="F370" s="1">
        <v>1</v>
      </c>
    </row>
    <row r="371" spans="1:6" x14ac:dyDescent="0.3">
      <c r="A371" s="1">
        <v>2030</v>
      </c>
      <c r="B371" s="1">
        <v>7</v>
      </c>
      <c r="C371" s="7"/>
      <c r="D371" s="7"/>
      <c r="E371" s="1">
        <v>1</v>
      </c>
      <c r="F371" s="1">
        <v>1</v>
      </c>
    </row>
    <row r="372" spans="1:6" x14ac:dyDescent="0.3">
      <c r="A372" s="1">
        <v>2030</v>
      </c>
      <c r="B372" s="1">
        <v>8</v>
      </c>
      <c r="C372" s="7"/>
      <c r="D372" s="7"/>
      <c r="E372" s="1">
        <v>1</v>
      </c>
      <c r="F372" s="1">
        <v>1</v>
      </c>
    </row>
    <row r="373" spans="1:6" x14ac:dyDescent="0.3">
      <c r="A373" s="1">
        <v>2030</v>
      </c>
      <c r="B373" s="1">
        <v>9</v>
      </c>
      <c r="C373" s="7"/>
      <c r="D373" s="7"/>
      <c r="E373" s="1">
        <v>1</v>
      </c>
      <c r="F373" s="1">
        <v>1</v>
      </c>
    </row>
    <row r="374" spans="1:6" x14ac:dyDescent="0.3">
      <c r="A374" s="1">
        <v>2030</v>
      </c>
      <c r="B374" s="1">
        <v>10</v>
      </c>
      <c r="C374" s="7"/>
      <c r="D374" s="7"/>
      <c r="E374" s="1">
        <v>1</v>
      </c>
      <c r="F374" s="1">
        <v>1</v>
      </c>
    </row>
    <row r="375" spans="1:6" x14ac:dyDescent="0.3">
      <c r="A375" s="1">
        <v>2030</v>
      </c>
      <c r="B375" s="1">
        <v>11</v>
      </c>
      <c r="C375" s="7"/>
      <c r="D375" s="7"/>
      <c r="E375" s="1">
        <v>1</v>
      </c>
      <c r="F375" s="1">
        <v>1</v>
      </c>
    </row>
    <row r="376" spans="1:6" x14ac:dyDescent="0.3">
      <c r="A376" s="1">
        <v>2030</v>
      </c>
      <c r="B376" s="1">
        <v>12</v>
      </c>
      <c r="C376" s="7"/>
      <c r="D376" s="7"/>
      <c r="E376" s="1">
        <v>1</v>
      </c>
      <c r="F376" s="1">
        <v>1</v>
      </c>
    </row>
    <row r="377" spans="1:6" x14ac:dyDescent="0.3">
      <c r="A377" s="1">
        <v>2031</v>
      </c>
      <c r="B377" s="1">
        <v>1</v>
      </c>
      <c r="C377" s="7"/>
      <c r="D377" s="7"/>
      <c r="E377" s="1">
        <v>1</v>
      </c>
      <c r="F377" s="1">
        <v>1</v>
      </c>
    </row>
    <row r="378" spans="1:6" x14ac:dyDescent="0.3">
      <c r="A378" s="1">
        <v>2031</v>
      </c>
      <c r="B378" s="1">
        <v>2</v>
      </c>
      <c r="C378" s="7"/>
      <c r="D378" s="7"/>
      <c r="E378" s="1">
        <v>1</v>
      </c>
      <c r="F378" s="1">
        <v>1</v>
      </c>
    </row>
    <row r="379" spans="1:6" x14ac:dyDescent="0.3">
      <c r="A379" s="1">
        <v>2031</v>
      </c>
      <c r="B379" s="1">
        <v>3</v>
      </c>
      <c r="C379" s="7"/>
      <c r="D379" s="7"/>
      <c r="E379" s="1">
        <v>1</v>
      </c>
      <c r="F379" s="1">
        <v>1</v>
      </c>
    </row>
    <row r="380" spans="1:6" x14ac:dyDescent="0.3">
      <c r="A380" s="1">
        <v>2031</v>
      </c>
      <c r="B380" s="1">
        <v>4</v>
      </c>
      <c r="C380" s="7"/>
      <c r="D380" s="7"/>
      <c r="E380" s="1">
        <v>1</v>
      </c>
      <c r="F380" s="1">
        <v>1</v>
      </c>
    </row>
    <row r="381" spans="1:6" x14ac:dyDescent="0.3">
      <c r="A381" s="1">
        <v>2031</v>
      </c>
      <c r="B381" s="1">
        <v>5</v>
      </c>
      <c r="C381" s="7"/>
      <c r="D381" s="7"/>
      <c r="E381" s="1">
        <v>1</v>
      </c>
      <c r="F381" s="1">
        <v>1</v>
      </c>
    </row>
    <row r="382" spans="1:6" x14ac:dyDescent="0.3">
      <c r="A382" s="1">
        <v>2031</v>
      </c>
      <c r="B382" s="1">
        <v>6</v>
      </c>
      <c r="C382" s="7"/>
      <c r="D382" s="7"/>
      <c r="E382" s="1">
        <v>1</v>
      </c>
      <c r="F382" s="1">
        <v>1</v>
      </c>
    </row>
    <row r="383" spans="1:6" x14ac:dyDescent="0.3">
      <c r="A383" s="1">
        <v>2031</v>
      </c>
      <c r="B383" s="1">
        <v>7</v>
      </c>
      <c r="C383" s="7"/>
      <c r="D383" s="7"/>
      <c r="E383" s="1">
        <v>1</v>
      </c>
      <c r="F383" s="1">
        <v>1</v>
      </c>
    </row>
    <row r="384" spans="1:6" x14ac:dyDescent="0.3">
      <c r="A384" s="1">
        <v>2031</v>
      </c>
      <c r="B384" s="1">
        <v>8</v>
      </c>
      <c r="C384" s="7"/>
      <c r="D384" s="7"/>
      <c r="E384" s="1">
        <v>1</v>
      </c>
      <c r="F384" s="1">
        <v>1</v>
      </c>
    </row>
    <row r="385" spans="1:6" x14ac:dyDescent="0.3">
      <c r="A385" s="1">
        <v>2031</v>
      </c>
      <c r="B385" s="1">
        <v>9</v>
      </c>
      <c r="C385" s="7"/>
      <c r="D385" s="7"/>
      <c r="E385" s="1">
        <v>1</v>
      </c>
      <c r="F385" s="1">
        <v>1</v>
      </c>
    </row>
    <row r="386" spans="1:6" x14ac:dyDescent="0.3">
      <c r="A386" s="1">
        <v>2031</v>
      </c>
      <c r="B386" s="1">
        <v>10</v>
      </c>
      <c r="C386" s="7"/>
      <c r="D386" s="7"/>
      <c r="E386" s="1">
        <v>1</v>
      </c>
      <c r="F386" s="1">
        <v>1</v>
      </c>
    </row>
    <row r="387" spans="1:6" x14ac:dyDescent="0.3">
      <c r="A387" s="1">
        <v>2031</v>
      </c>
      <c r="B387" s="1">
        <v>11</v>
      </c>
      <c r="C387" s="7"/>
      <c r="D387" s="7"/>
      <c r="E387" s="1">
        <v>1</v>
      </c>
      <c r="F387" s="1">
        <v>1</v>
      </c>
    </row>
    <row r="388" spans="1:6" x14ac:dyDescent="0.3">
      <c r="A388" s="1">
        <v>2031</v>
      </c>
      <c r="B388" s="1">
        <v>12</v>
      </c>
      <c r="C388" s="7"/>
      <c r="D388" s="7"/>
      <c r="E388" s="1">
        <v>1</v>
      </c>
      <c r="F388" s="1">
        <v>1</v>
      </c>
    </row>
    <row r="389" spans="1:6" x14ac:dyDescent="0.3">
      <c r="A389" s="1">
        <v>2032</v>
      </c>
      <c r="B389" s="1">
        <v>1</v>
      </c>
      <c r="C389" s="7"/>
      <c r="D389" s="7"/>
      <c r="E389" s="1">
        <v>1</v>
      </c>
      <c r="F389" s="1">
        <v>1</v>
      </c>
    </row>
    <row r="390" spans="1:6" x14ac:dyDescent="0.3">
      <c r="A390" s="1">
        <v>2032</v>
      </c>
      <c r="B390" s="1">
        <v>2</v>
      </c>
      <c r="C390" s="7"/>
      <c r="D390" s="7"/>
      <c r="E390" s="1">
        <v>1</v>
      </c>
      <c r="F390" s="1">
        <v>1</v>
      </c>
    </row>
    <row r="391" spans="1:6" x14ac:dyDescent="0.3">
      <c r="A391" s="1">
        <v>2032</v>
      </c>
      <c r="B391" s="1">
        <v>3</v>
      </c>
      <c r="C391" s="7"/>
      <c r="D391" s="7"/>
      <c r="E391" s="1">
        <v>1</v>
      </c>
      <c r="F391" s="1">
        <v>1</v>
      </c>
    </row>
    <row r="392" spans="1:6" x14ac:dyDescent="0.3">
      <c r="A392" s="1">
        <v>2032</v>
      </c>
      <c r="B392" s="1">
        <v>4</v>
      </c>
      <c r="C392" s="7"/>
      <c r="D392" s="7"/>
      <c r="E392" s="1">
        <v>1</v>
      </c>
      <c r="F392" s="1">
        <v>1</v>
      </c>
    </row>
    <row r="393" spans="1:6" x14ac:dyDescent="0.3">
      <c r="A393" s="1">
        <v>2032</v>
      </c>
      <c r="B393" s="1">
        <v>5</v>
      </c>
      <c r="C393" s="7"/>
      <c r="D393" s="7"/>
      <c r="E393" s="1">
        <v>1</v>
      </c>
      <c r="F393" s="1">
        <v>1</v>
      </c>
    </row>
    <row r="394" spans="1:6" x14ac:dyDescent="0.3">
      <c r="A394" s="1">
        <v>2032</v>
      </c>
      <c r="B394" s="1">
        <v>6</v>
      </c>
      <c r="C394" s="7"/>
      <c r="D394" s="7"/>
      <c r="E394" s="1">
        <v>1</v>
      </c>
      <c r="F394" s="1">
        <v>1</v>
      </c>
    </row>
    <row r="395" spans="1:6" x14ac:dyDescent="0.3">
      <c r="A395" s="1">
        <v>2032</v>
      </c>
      <c r="B395" s="1">
        <v>7</v>
      </c>
      <c r="C395" s="7"/>
      <c r="D395" s="7"/>
      <c r="E395" s="1">
        <v>1</v>
      </c>
      <c r="F395" s="1">
        <v>1</v>
      </c>
    </row>
    <row r="396" spans="1:6" x14ac:dyDescent="0.3">
      <c r="A396" s="1">
        <v>2032</v>
      </c>
      <c r="B396" s="1">
        <v>8</v>
      </c>
      <c r="C396" s="7"/>
      <c r="D396" s="7"/>
      <c r="E396" s="1">
        <v>1</v>
      </c>
      <c r="F396" s="1">
        <v>1</v>
      </c>
    </row>
    <row r="397" spans="1:6" x14ac:dyDescent="0.3">
      <c r="A397" s="1">
        <v>2032</v>
      </c>
      <c r="B397" s="1">
        <v>9</v>
      </c>
      <c r="C397" s="7"/>
      <c r="D397" s="7"/>
      <c r="E397" s="1">
        <v>1</v>
      </c>
      <c r="F397" s="1">
        <v>1</v>
      </c>
    </row>
    <row r="398" spans="1:6" x14ac:dyDescent="0.3">
      <c r="A398" s="1">
        <v>2032</v>
      </c>
      <c r="B398" s="1">
        <v>10</v>
      </c>
      <c r="C398" s="7"/>
      <c r="D398" s="7"/>
      <c r="E398" s="1">
        <v>1</v>
      </c>
      <c r="F398" s="1">
        <v>1</v>
      </c>
    </row>
    <row r="399" spans="1:6" x14ac:dyDescent="0.3">
      <c r="A399" s="1">
        <v>2032</v>
      </c>
      <c r="B399" s="1">
        <v>11</v>
      </c>
      <c r="C399" s="7"/>
      <c r="D399" s="7"/>
      <c r="E399" s="1">
        <v>1</v>
      </c>
      <c r="F399" s="1">
        <v>1</v>
      </c>
    </row>
    <row r="400" spans="1:6" x14ac:dyDescent="0.3">
      <c r="A400" s="1">
        <v>2032</v>
      </c>
      <c r="B400" s="1">
        <v>12</v>
      </c>
      <c r="C400" s="7"/>
      <c r="D400" s="7"/>
      <c r="E400" s="1">
        <v>1</v>
      </c>
      <c r="F400" s="1">
        <v>1</v>
      </c>
    </row>
    <row r="401" spans="1:6" x14ac:dyDescent="0.3">
      <c r="A401" s="1">
        <v>2033</v>
      </c>
      <c r="B401" s="1">
        <v>1</v>
      </c>
      <c r="C401" s="7"/>
      <c r="D401" s="7"/>
      <c r="E401" s="1">
        <v>1</v>
      </c>
      <c r="F401" s="1">
        <v>1</v>
      </c>
    </row>
    <row r="402" spans="1:6" x14ac:dyDescent="0.3">
      <c r="A402" s="1">
        <v>2033</v>
      </c>
      <c r="B402" s="1">
        <v>2</v>
      </c>
      <c r="C402" s="7"/>
      <c r="D402" s="7"/>
      <c r="E402" s="1">
        <v>1</v>
      </c>
      <c r="F402" s="1">
        <v>1</v>
      </c>
    </row>
    <row r="403" spans="1:6" x14ac:dyDescent="0.3">
      <c r="A403" s="1">
        <v>2033</v>
      </c>
      <c r="B403" s="1">
        <v>3</v>
      </c>
      <c r="C403" s="7"/>
      <c r="D403" s="7"/>
      <c r="E403" s="1">
        <v>1</v>
      </c>
      <c r="F403" s="1">
        <v>1</v>
      </c>
    </row>
    <row r="404" spans="1:6" x14ac:dyDescent="0.3">
      <c r="A404" s="1">
        <v>2033</v>
      </c>
      <c r="B404" s="1">
        <v>4</v>
      </c>
      <c r="C404" s="7"/>
      <c r="D404" s="7"/>
      <c r="E404" s="1">
        <v>1</v>
      </c>
      <c r="F404" s="1">
        <v>1</v>
      </c>
    </row>
    <row r="405" spans="1:6" x14ac:dyDescent="0.3">
      <c r="A405" s="1">
        <v>2033</v>
      </c>
      <c r="B405" s="1">
        <v>5</v>
      </c>
      <c r="C405" s="7"/>
      <c r="D405" s="7"/>
      <c r="E405" s="1">
        <v>1</v>
      </c>
      <c r="F405" s="1">
        <v>1</v>
      </c>
    </row>
    <row r="406" spans="1:6" x14ac:dyDescent="0.3">
      <c r="A406" s="1">
        <v>2033</v>
      </c>
      <c r="B406" s="1">
        <v>6</v>
      </c>
      <c r="C406" s="7"/>
      <c r="D406" s="7"/>
      <c r="E406" s="1">
        <v>1</v>
      </c>
      <c r="F406" s="1">
        <v>1</v>
      </c>
    </row>
    <row r="407" spans="1:6" x14ac:dyDescent="0.3">
      <c r="A407" s="1">
        <v>2033</v>
      </c>
      <c r="B407" s="1">
        <v>7</v>
      </c>
      <c r="C407" s="7"/>
      <c r="D407" s="7"/>
      <c r="E407" s="1">
        <v>1</v>
      </c>
      <c r="F407" s="1">
        <v>1</v>
      </c>
    </row>
    <row r="408" spans="1:6" x14ac:dyDescent="0.3">
      <c r="A408" s="1">
        <v>2033</v>
      </c>
      <c r="B408" s="1">
        <v>8</v>
      </c>
      <c r="C408" s="7"/>
      <c r="D408" s="7"/>
      <c r="E408" s="1">
        <v>1</v>
      </c>
      <c r="F408" s="1">
        <v>1</v>
      </c>
    </row>
    <row r="409" spans="1:6" x14ac:dyDescent="0.3">
      <c r="A409" s="1">
        <v>2033</v>
      </c>
      <c r="B409" s="1">
        <v>9</v>
      </c>
      <c r="C409" s="7"/>
      <c r="D409" s="7"/>
      <c r="E409" s="1">
        <v>1</v>
      </c>
      <c r="F409" s="1">
        <v>1</v>
      </c>
    </row>
    <row r="410" spans="1:6" x14ac:dyDescent="0.3">
      <c r="A410" s="1">
        <v>2033</v>
      </c>
      <c r="B410" s="1">
        <v>10</v>
      </c>
      <c r="C410" s="7"/>
      <c r="D410" s="7"/>
      <c r="E410" s="1">
        <v>1</v>
      </c>
      <c r="F410" s="1">
        <v>1</v>
      </c>
    </row>
    <row r="411" spans="1:6" x14ac:dyDescent="0.3">
      <c r="A411" s="1">
        <v>2033</v>
      </c>
      <c r="B411" s="1">
        <v>11</v>
      </c>
      <c r="C411" s="7"/>
      <c r="D411" s="7"/>
      <c r="E411" s="1">
        <v>1</v>
      </c>
      <c r="F411" s="1">
        <v>1</v>
      </c>
    </row>
    <row r="412" spans="1:6" x14ac:dyDescent="0.3">
      <c r="A412" s="1">
        <v>2033</v>
      </c>
      <c r="B412" s="1">
        <v>12</v>
      </c>
      <c r="C412" s="7"/>
      <c r="D412" s="7"/>
      <c r="E412" s="1">
        <v>1</v>
      </c>
      <c r="F412" s="1">
        <v>1</v>
      </c>
    </row>
    <row r="413" spans="1:6" x14ac:dyDescent="0.3">
      <c r="A413" s="1">
        <v>2034</v>
      </c>
      <c r="B413" s="1">
        <v>1</v>
      </c>
      <c r="C413" s="7"/>
      <c r="D413" s="7"/>
      <c r="E413" s="1">
        <v>1</v>
      </c>
      <c r="F413" s="1">
        <v>1</v>
      </c>
    </row>
    <row r="414" spans="1:6" x14ac:dyDescent="0.3">
      <c r="A414" s="1">
        <v>2034</v>
      </c>
      <c r="B414" s="1">
        <v>2</v>
      </c>
      <c r="C414" s="7"/>
      <c r="D414" s="7"/>
      <c r="E414" s="1">
        <v>1</v>
      </c>
      <c r="F414" s="1">
        <v>1</v>
      </c>
    </row>
    <row r="415" spans="1:6" x14ac:dyDescent="0.3">
      <c r="A415" s="1">
        <v>2034</v>
      </c>
      <c r="B415" s="1">
        <v>3</v>
      </c>
      <c r="C415" s="7"/>
      <c r="D415" s="7"/>
      <c r="E415" s="1">
        <v>1</v>
      </c>
      <c r="F415" s="1">
        <v>1</v>
      </c>
    </row>
    <row r="416" spans="1:6" x14ac:dyDescent="0.3">
      <c r="A416" s="1">
        <v>2034</v>
      </c>
      <c r="B416" s="1">
        <v>4</v>
      </c>
      <c r="C416" s="7"/>
      <c r="D416" s="7"/>
      <c r="E416" s="1">
        <v>1</v>
      </c>
      <c r="F416" s="1">
        <v>1</v>
      </c>
    </row>
    <row r="417" spans="1:6" x14ac:dyDescent="0.3">
      <c r="A417" s="1">
        <v>2034</v>
      </c>
      <c r="B417" s="1">
        <v>5</v>
      </c>
      <c r="C417" s="7"/>
      <c r="D417" s="7"/>
      <c r="E417" s="1">
        <v>1</v>
      </c>
      <c r="F417" s="1">
        <v>1</v>
      </c>
    </row>
    <row r="418" spans="1:6" x14ac:dyDescent="0.3">
      <c r="A418" s="1">
        <v>2034</v>
      </c>
      <c r="B418" s="1">
        <v>6</v>
      </c>
      <c r="C418" s="7"/>
      <c r="D418" s="7"/>
      <c r="E418" s="1">
        <v>1</v>
      </c>
      <c r="F418" s="1">
        <v>1</v>
      </c>
    </row>
    <row r="419" spans="1:6" x14ac:dyDescent="0.3">
      <c r="A419" s="1">
        <v>2034</v>
      </c>
      <c r="B419" s="1">
        <v>7</v>
      </c>
      <c r="C419" s="7"/>
      <c r="D419" s="7"/>
      <c r="E419" s="1">
        <v>1</v>
      </c>
      <c r="F419" s="1">
        <v>1</v>
      </c>
    </row>
    <row r="420" spans="1:6" x14ac:dyDescent="0.3">
      <c r="A420" s="1">
        <v>2034</v>
      </c>
      <c r="B420" s="1">
        <v>8</v>
      </c>
      <c r="C420" s="7"/>
      <c r="D420" s="7"/>
      <c r="E420" s="1">
        <v>1</v>
      </c>
      <c r="F420" s="1">
        <v>1</v>
      </c>
    </row>
    <row r="421" spans="1:6" x14ac:dyDescent="0.3">
      <c r="A421" s="1">
        <v>2034</v>
      </c>
      <c r="B421" s="1">
        <v>9</v>
      </c>
      <c r="C421" s="7"/>
      <c r="D421" s="7"/>
      <c r="E421" s="1">
        <v>1</v>
      </c>
      <c r="F421" s="1">
        <v>1</v>
      </c>
    </row>
    <row r="422" spans="1:6" x14ac:dyDescent="0.3">
      <c r="A422" s="1">
        <v>2034</v>
      </c>
      <c r="B422" s="1">
        <v>10</v>
      </c>
      <c r="C422" s="7"/>
      <c r="D422" s="7"/>
      <c r="E422" s="1">
        <v>1</v>
      </c>
      <c r="F422" s="1">
        <v>1</v>
      </c>
    </row>
    <row r="423" spans="1:6" x14ac:dyDescent="0.3">
      <c r="A423" s="1">
        <v>2034</v>
      </c>
      <c r="B423" s="1">
        <v>11</v>
      </c>
      <c r="C423" s="7"/>
      <c r="D423" s="7"/>
      <c r="E423" s="1">
        <v>1</v>
      </c>
      <c r="F423" s="1">
        <v>1</v>
      </c>
    </row>
    <row r="424" spans="1:6" x14ac:dyDescent="0.3">
      <c r="A424" s="1">
        <v>2034</v>
      </c>
      <c r="B424" s="1">
        <v>12</v>
      </c>
      <c r="C424" s="7"/>
      <c r="D424" s="7"/>
      <c r="E424" s="1">
        <v>1</v>
      </c>
      <c r="F424" s="1">
        <v>1</v>
      </c>
    </row>
    <row r="425" spans="1:6" x14ac:dyDescent="0.3">
      <c r="A425" s="1">
        <v>2035</v>
      </c>
      <c r="B425" s="1">
        <v>1</v>
      </c>
      <c r="C425" s="7"/>
      <c r="D425" s="7"/>
      <c r="E425" s="1">
        <v>1</v>
      </c>
      <c r="F425" s="1">
        <v>1</v>
      </c>
    </row>
    <row r="426" spans="1:6" x14ac:dyDescent="0.3">
      <c r="A426" s="1">
        <v>2035</v>
      </c>
      <c r="B426" s="1">
        <v>2</v>
      </c>
      <c r="C426" s="7"/>
      <c r="D426" s="7"/>
      <c r="E426" s="1">
        <v>1</v>
      </c>
      <c r="F426" s="1">
        <v>1</v>
      </c>
    </row>
    <row r="427" spans="1:6" x14ac:dyDescent="0.3">
      <c r="A427" s="1">
        <v>2035</v>
      </c>
      <c r="B427" s="1">
        <v>3</v>
      </c>
      <c r="C427" s="7"/>
      <c r="D427" s="7"/>
      <c r="E427" s="1">
        <v>1</v>
      </c>
      <c r="F427" s="1">
        <v>1</v>
      </c>
    </row>
    <row r="428" spans="1:6" x14ac:dyDescent="0.3">
      <c r="A428" s="1">
        <v>2035</v>
      </c>
      <c r="B428" s="1">
        <v>4</v>
      </c>
      <c r="C428" s="7"/>
      <c r="D428" s="7"/>
      <c r="E428" s="1">
        <v>1</v>
      </c>
      <c r="F428" s="1">
        <v>1</v>
      </c>
    </row>
    <row r="429" spans="1:6" x14ac:dyDescent="0.3">
      <c r="A429" s="1">
        <v>2035</v>
      </c>
      <c r="B429" s="1">
        <v>5</v>
      </c>
      <c r="C429" s="7"/>
      <c r="D429" s="7"/>
      <c r="E429" s="1">
        <v>1</v>
      </c>
      <c r="F429" s="1">
        <v>1</v>
      </c>
    </row>
    <row r="430" spans="1:6" x14ac:dyDescent="0.3">
      <c r="A430" s="1">
        <v>2035</v>
      </c>
      <c r="B430" s="1">
        <v>6</v>
      </c>
      <c r="C430" s="7"/>
      <c r="D430" s="7"/>
      <c r="E430" s="1">
        <v>1</v>
      </c>
      <c r="F430" s="1">
        <v>1</v>
      </c>
    </row>
    <row r="431" spans="1:6" x14ac:dyDescent="0.3">
      <c r="A431" s="1">
        <v>2035</v>
      </c>
      <c r="B431" s="1">
        <v>7</v>
      </c>
      <c r="C431" s="7"/>
      <c r="D431" s="7"/>
      <c r="E431" s="1">
        <v>1</v>
      </c>
      <c r="F431" s="1">
        <v>1</v>
      </c>
    </row>
    <row r="432" spans="1:6" x14ac:dyDescent="0.3">
      <c r="A432" s="1">
        <v>2035</v>
      </c>
      <c r="B432" s="1">
        <v>8</v>
      </c>
      <c r="C432" s="7"/>
      <c r="D432" s="7"/>
      <c r="E432" s="1">
        <v>1</v>
      </c>
      <c r="F432" s="1">
        <v>1</v>
      </c>
    </row>
    <row r="433" spans="1:6" x14ac:dyDescent="0.3">
      <c r="A433" s="1">
        <v>2035</v>
      </c>
      <c r="B433" s="1">
        <v>9</v>
      </c>
      <c r="C433" s="7"/>
      <c r="D433" s="7"/>
      <c r="E433" s="1">
        <v>1</v>
      </c>
      <c r="F433" s="1">
        <v>1</v>
      </c>
    </row>
    <row r="434" spans="1:6" x14ac:dyDescent="0.3">
      <c r="A434" s="1">
        <v>2035</v>
      </c>
      <c r="B434" s="1">
        <v>10</v>
      </c>
      <c r="C434" s="7"/>
      <c r="D434" s="7"/>
      <c r="E434" s="1">
        <v>1</v>
      </c>
      <c r="F434" s="1">
        <v>1</v>
      </c>
    </row>
    <row r="435" spans="1:6" x14ac:dyDescent="0.3">
      <c r="A435" s="1">
        <v>2035</v>
      </c>
      <c r="B435" s="1">
        <v>11</v>
      </c>
      <c r="C435" s="7"/>
      <c r="D435" s="7"/>
      <c r="E435" s="1">
        <v>1</v>
      </c>
      <c r="F435" s="1">
        <v>1</v>
      </c>
    </row>
    <row r="436" spans="1:6" x14ac:dyDescent="0.3">
      <c r="A436" s="1">
        <v>2035</v>
      </c>
      <c r="B436" s="1">
        <v>12</v>
      </c>
      <c r="C436" s="7"/>
      <c r="D436" s="7"/>
      <c r="E436" s="1">
        <v>1</v>
      </c>
      <c r="F436" s="1">
        <v>1</v>
      </c>
    </row>
    <row r="437" spans="1:6" x14ac:dyDescent="0.3">
      <c r="A437" s="1">
        <v>2036</v>
      </c>
      <c r="B437" s="1">
        <v>1</v>
      </c>
      <c r="C437" s="7"/>
      <c r="D437" s="7"/>
      <c r="E437" s="1">
        <v>1</v>
      </c>
      <c r="F437" s="1">
        <v>1</v>
      </c>
    </row>
    <row r="438" spans="1:6" x14ac:dyDescent="0.3">
      <c r="A438" s="1">
        <v>2036</v>
      </c>
      <c r="B438" s="1">
        <v>2</v>
      </c>
      <c r="C438" s="7"/>
      <c r="D438" s="7"/>
      <c r="E438" s="1">
        <v>1</v>
      </c>
      <c r="F438" s="1">
        <v>1</v>
      </c>
    </row>
    <row r="439" spans="1:6" x14ac:dyDescent="0.3">
      <c r="A439" s="1">
        <v>2036</v>
      </c>
      <c r="B439" s="1">
        <v>3</v>
      </c>
      <c r="C439" s="7"/>
      <c r="D439" s="7"/>
      <c r="E439" s="1">
        <v>1</v>
      </c>
      <c r="F439" s="1">
        <v>1</v>
      </c>
    </row>
    <row r="440" spans="1:6" x14ac:dyDescent="0.3">
      <c r="A440" s="1">
        <v>2036</v>
      </c>
      <c r="B440" s="1">
        <v>4</v>
      </c>
      <c r="C440" s="7"/>
      <c r="D440" s="7"/>
      <c r="E440" s="1">
        <v>1</v>
      </c>
      <c r="F440" s="1">
        <v>1</v>
      </c>
    </row>
    <row r="441" spans="1:6" x14ac:dyDescent="0.3">
      <c r="A441" s="1">
        <v>2036</v>
      </c>
      <c r="B441" s="1">
        <v>5</v>
      </c>
      <c r="C441" s="7"/>
      <c r="D441" s="7"/>
      <c r="E441" s="1">
        <v>1</v>
      </c>
      <c r="F441" s="1">
        <v>1</v>
      </c>
    </row>
    <row r="442" spans="1:6" x14ac:dyDescent="0.3">
      <c r="A442" s="1">
        <v>2036</v>
      </c>
      <c r="B442" s="1">
        <v>6</v>
      </c>
      <c r="C442" s="7"/>
      <c r="D442" s="7"/>
      <c r="E442" s="1">
        <v>1</v>
      </c>
      <c r="F442" s="1">
        <v>1</v>
      </c>
    </row>
    <row r="443" spans="1:6" x14ac:dyDescent="0.3">
      <c r="A443" s="1">
        <v>2036</v>
      </c>
      <c r="B443" s="1">
        <v>7</v>
      </c>
      <c r="C443" s="7"/>
      <c r="D443" s="7"/>
      <c r="E443" s="1">
        <v>1</v>
      </c>
      <c r="F443" s="1">
        <v>1</v>
      </c>
    </row>
    <row r="444" spans="1:6" x14ac:dyDescent="0.3">
      <c r="A444" s="1">
        <v>2036</v>
      </c>
      <c r="B444" s="1">
        <v>8</v>
      </c>
      <c r="C444" s="7"/>
      <c r="D444" s="7"/>
      <c r="E444" s="1">
        <v>1</v>
      </c>
      <c r="F444" s="1">
        <v>1</v>
      </c>
    </row>
    <row r="445" spans="1:6" x14ac:dyDescent="0.3">
      <c r="A445" s="1">
        <v>2036</v>
      </c>
      <c r="B445" s="1">
        <v>9</v>
      </c>
      <c r="C445" s="7"/>
      <c r="D445" s="7"/>
      <c r="E445" s="1">
        <v>1</v>
      </c>
      <c r="F445" s="1">
        <v>1</v>
      </c>
    </row>
    <row r="446" spans="1:6" x14ac:dyDescent="0.3">
      <c r="A446" s="1">
        <v>2036</v>
      </c>
      <c r="B446" s="1">
        <v>10</v>
      </c>
      <c r="C446" s="7"/>
      <c r="D446" s="7"/>
      <c r="E446" s="1">
        <v>1</v>
      </c>
      <c r="F446" s="1">
        <v>1</v>
      </c>
    </row>
    <row r="447" spans="1:6" x14ac:dyDescent="0.3">
      <c r="A447" s="1">
        <v>2036</v>
      </c>
      <c r="B447" s="1">
        <v>11</v>
      </c>
      <c r="C447" s="7"/>
      <c r="D447" s="7"/>
      <c r="E447" s="1">
        <v>1</v>
      </c>
      <c r="F447" s="1">
        <v>1</v>
      </c>
    </row>
    <row r="448" spans="1:6" x14ac:dyDescent="0.3">
      <c r="A448" s="1">
        <v>2036</v>
      </c>
      <c r="B448" s="1">
        <v>12</v>
      </c>
      <c r="C448" s="7"/>
      <c r="D448" s="7"/>
      <c r="E448" s="1">
        <v>1</v>
      </c>
      <c r="F448" s="1">
        <v>1</v>
      </c>
    </row>
    <row r="449" spans="1:6" x14ac:dyDescent="0.3">
      <c r="A449" s="1">
        <v>2037</v>
      </c>
      <c r="B449" s="1">
        <v>1</v>
      </c>
      <c r="C449" s="7"/>
      <c r="D449" s="7"/>
      <c r="E449" s="1">
        <v>1</v>
      </c>
      <c r="F449" s="1">
        <v>1</v>
      </c>
    </row>
    <row r="450" spans="1:6" x14ac:dyDescent="0.3">
      <c r="A450" s="1">
        <v>2037</v>
      </c>
      <c r="B450" s="1">
        <v>2</v>
      </c>
      <c r="C450" s="7"/>
      <c r="D450" s="7"/>
      <c r="E450" s="1">
        <v>1</v>
      </c>
      <c r="F450" s="1">
        <v>1</v>
      </c>
    </row>
    <row r="451" spans="1:6" x14ac:dyDescent="0.3">
      <c r="A451" s="1">
        <v>2037</v>
      </c>
      <c r="B451" s="1">
        <v>3</v>
      </c>
      <c r="C451" s="7"/>
      <c r="D451" s="7"/>
      <c r="E451" s="1">
        <v>1</v>
      </c>
      <c r="F451" s="1">
        <v>1</v>
      </c>
    </row>
    <row r="452" spans="1:6" x14ac:dyDescent="0.3">
      <c r="A452" s="1">
        <v>2037</v>
      </c>
      <c r="B452" s="1">
        <v>4</v>
      </c>
      <c r="C452" s="7"/>
      <c r="D452" s="7"/>
      <c r="E452" s="1">
        <v>1</v>
      </c>
      <c r="F452" s="1">
        <v>1</v>
      </c>
    </row>
    <row r="453" spans="1:6" x14ac:dyDescent="0.3">
      <c r="A453" s="1">
        <v>2037</v>
      </c>
      <c r="B453" s="1">
        <v>5</v>
      </c>
      <c r="C453" s="7"/>
      <c r="D453" s="7"/>
      <c r="E453" s="1">
        <v>1</v>
      </c>
      <c r="F453" s="1">
        <v>1</v>
      </c>
    </row>
    <row r="454" spans="1:6" x14ac:dyDescent="0.3">
      <c r="A454" s="1">
        <v>2037</v>
      </c>
      <c r="B454" s="1">
        <v>6</v>
      </c>
      <c r="C454" s="7"/>
      <c r="D454" s="7"/>
      <c r="E454" s="1">
        <v>1</v>
      </c>
      <c r="F454" s="1">
        <v>1</v>
      </c>
    </row>
    <row r="455" spans="1:6" x14ac:dyDescent="0.3">
      <c r="A455" s="1">
        <v>2037</v>
      </c>
      <c r="B455" s="1">
        <v>7</v>
      </c>
      <c r="C455" s="7"/>
      <c r="D455" s="7"/>
      <c r="E455" s="1">
        <v>1</v>
      </c>
      <c r="F455" s="1">
        <v>1</v>
      </c>
    </row>
    <row r="456" spans="1:6" x14ac:dyDescent="0.3">
      <c r="A456" s="1">
        <v>2037</v>
      </c>
      <c r="B456" s="1">
        <v>8</v>
      </c>
      <c r="C456" s="7"/>
      <c r="D456" s="7"/>
      <c r="E456" s="1">
        <v>1</v>
      </c>
      <c r="F456" s="1">
        <v>1</v>
      </c>
    </row>
    <row r="457" spans="1:6" x14ac:dyDescent="0.3">
      <c r="A457" s="1">
        <v>2037</v>
      </c>
      <c r="B457" s="1">
        <v>9</v>
      </c>
      <c r="C457" s="7"/>
      <c r="D457" s="7"/>
      <c r="E457" s="1">
        <v>1</v>
      </c>
      <c r="F457" s="1">
        <v>1</v>
      </c>
    </row>
    <row r="458" spans="1:6" x14ac:dyDescent="0.3">
      <c r="A458" s="1">
        <v>2037</v>
      </c>
      <c r="B458" s="1">
        <v>10</v>
      </c>
      <c r="C458" s="7"/>
      <c r="D458" s="7"/>
      <c r="E458" s="1">
        <v>1</v>
      </c>
      <c r="F458" s="1">
        <v>1</v>
      </c>
    </row>
    <row r="459" spans="1:6" x14ac:dyDescent="0.3">
      <c r="A459" s="1">
        <v>2037</v>
      </c>
      <c r="B459" s="1">
        <v>11</v>
      </c>
      <c r="C459" s="7"/>
      <c r="D459" s="7"/>
      <c r="E459" s="1">
        <v>1</v>
      </c>
      <c r="F459" s="1">
        <v>1</v>
      </c>
    </row>
    <row r="460" spans="1:6" x14ac:dyDescent="0.3">
      <c r="A460" s="1">
        <v>2037</v>
      </c>
      <c r="B460" s="1">
        <v>12</v>
      </c>
      <c r="C460" s="7"/>
      <c r="D460" s="7"/>
      <c r="E460" s="1">
        <v>1</v>
      </c>
      <c r="F460" s="1">
        <v>1</v>
      </c>
    </row>
    <row r="461" spans="1:6" x14ac:dyDescent="0.3">
      <c r="A461" s="1">
        <v>2038</v>
      </c>
      <c r="B461" s="1">
        <v>1</v>
      </c>
      <c r="C461" s="7"/>
      <c r="D461" s="7"/>
      <c r="E461" s="1">
        <v>1</v>
      </c>
      <c r="F461" s="1">
        <v>1</v>
      </c>
    </row>
    <row r="462" spans="1:6" x14ac:dyDescent="0.3">
      <c r="A462" s="1">
        <v>2038</v>
      </c>
      <c r="B462" s="1">
        <v>2</v>
      </c>
      <c r="C462" s="7"/>
      <c r="D462" s="7"/>
      <c r="E462" s="1">
        <v>1</v>
      </c>
      <c r="F462" s="1">
        <v>1</v>
      </c>
    </row>
    <row r="463" spans="1:6" x14ac:dyDescent="0.3">
      <c r="A463" s="1">
        <v>2038</v>
      </c>
      <c r="B463" s="1">
        <v>3</v>
      </c>
      <c r="C463" s="7"/>
      <c r="D463" s="7"/>
      <c r="E463" s="1">
        <v>1</v>
      </c>
      <c r="F463" s="1">
        <v>1</v>
      </c>
    </row>
    <row r="464" spans="1:6" x14ac:dyDescent="0.3">
      <c r="A464" s="1">
        <v>2038</v>
      </c>
      <c r="B464" s="1">
        <v>4</v>
      </c>
      <c r="C464" s="7"/>
      <c r="D464" s="7"/>
      <c r="E464" s="1">
        <v>1</v>
      </c>
      <c r="F464" s="1">
        <v>1</v>
      </c>
    </row>
    <row r="465" spans="1:6" x14ac:dyDescent="0.3">
      <c r="A465" s="1">
        <v>2038</v>
      </c>
      <c r="B465" s="1">
        <v>5</v>
      </c>
      <c r="C465" s="7"/>
      <c r="D465" s="7"/>
      <c r="E465" s="1">
        <v>1</v>
      </c>
      <c r="F465" s="1">
        <v>1</v>
      </c>
    </row>
    <row r="466" spans="1:6" x14ac:dyDescent="0.3">
      <c r="A466" s="1">
        <v>2038</v>
      </c>
      <c r="B466" s="1">
        <v>6</v>
      </c>
      <c r="C466" s="7"/>
      <c r="D466" s="7"/>
      <c r="E466" s="1">
        <v>1</v>
      </c>
      <c r="F466" s="1">
        <v>1</v>
      </c>
    </row>
    <row r="467" spans="1:6" x14ac:dyDescent="0.3">
      <c r="A467" s="1">
        <v>2038</v>
      </c>
      <c r="B467" s="1">
        <v>7</v>
      </c>
      <c r="C467" s="7"/>
      <c r="D467" s="7"/>
      <c r="E467" s="1">
        <v>1</v>
      </c>
      <c r="F467" s="1">
        <v>1</v>
      </c>
    </row>
    <row r="468" spans="1:6" x14ac:dyDescent="0.3">
      <c r="A468" s="1">
        <v>2038</v>
      </c>
      <c r="B468" s="1">
        <v>8</v>
      </c>
      <c r="C468" s="7"/>
      <c r="D468" s="7"/>
      <c r="E468" s="1">
        <v>1</v>
      </c>
      <c r="F468" s="1">
        <v>1</v>
      </c>
    </row>
    <row r="469" spans="1:6" x14ac:dyDescent="0.3">
      <c r="A469" s="1">
        <v>2038</v>
      </c>
      <c r="B469" s="1">
        <v>9</v>
      </c>
      <c r="C469" s="7"/>
      <c r="D469" s="7"/>
      <c r="E469" s="1">
        <v>1</v>
      </c>
      <c r="F469" s="1">
        <v>1</v>
      </c>
    </row>
    <row r="470" spans="1:6" x14ac:dyDescent="0.3">
      <c r="A470" s="1">
        <v>2038</v>
      </c>
      <c r="B470" s="1">
        <v>10</v>
      </c>
      <c r="C470" s="7"/>
      <c r="D470" s="7"/>
      <c r="E470" s="1">
        <v>1</v>
      </c>
      <c r="F470" s="1">
        <v>1</v>
      </c>
    </row>
    <row r="471" spans="1:6" x14ac:dyDescent="0.3">
      <c r="A471" s="1">
        <v>2038</v>
      </c>
      <c r="B471" s="1">
        <v>11</v>
      </c>
      <c r="C471" s="7"/>
      <c r="D471" s="7"/>
      <c r="E471" s="1">
        <v>1</v>
      </c>
      <c r="F471" s="1">
        <v>1</v>
      </c>
    </row>
    <row r="472" spans="1:6" x14ac:dyDescent="0.3">
      <c r="A472" s="1">
        <v>2038</v>
      </c>
      <c r="B472" s="1">
        <v>12</v>
      </c>
      <c r="C472" s="7"/>
      <c r="D472" s="7"/>
      <c r="E472" s="1">
        <v>1</v>
      </c>
      <c r="F472" s="1">
        <v>1</v>
      </c>
    </row>
    <row r="473" spans="1:6" x14ac:dyDescent="0.3">
      <c r="A473" s="1">
        <v>2039</v>
      </c>
      <c r="B473" s="1">
        <v>1</v>
      </c>
      <c r="C473" s="7"/>
      <c r="D473" s="7"/>
      <c r="E473" s="1">
        <v>1</v>
      </c>
      <c r="F473" s="1">
        <v>1</v>
      </c>
    </row>
    <row r="474" spans="1:6" x14ac:dyDescent="0.3">
      <c r="A474" s="1">
        <v>2039</v>
      </c>
      <c r="B474" s="1">
        <v>2</v>
      </c>
      <c r="C474" s="7"/>
      <c r="D474" s="7"/>
      <c r="E474" s="1">
        <v>1</v>
      </c>
      <c r="F474" s="1">
        <v>1</v>
      </c>
    </row>
    <row r="475" spans="1:6" x14ac:dyDescent="0.3">
      <c r="A475" s="1">
        <v>2039</v>
      </c>
      <c r="B475" s="1">
        <v>3</v>
      </c>
      <c r="C475" s="7"/>
      <c r="D475" s="7"/>
      <c r="E475" s="1">
        <v>1</v>
      </c>
      <c r="F475" s="1">
        <v>1</v>
      </c>
    </row>
    <row r="476" spans="1:6" x14ac:dyDescent="0.3">
      <c r="A476" s="1">
        <v>2039</v>
      </c>
      <c r="B476" s="1">
        <v>4</v>
      </c>
      <c r="C476" s="7"/>
      <c r="D476" s="7"/>
      <c r="E476" s="1">
        <v>1</v>
      </c>
      <c r="F476" s="1">
        <v>1</v>
      </c>
    </row>
    <row r="477" spans="1:6" x14ac:dyDescent="0.3">
      <c r="A477" s="1">
        <v>2039</v>
      </c>
      <c r="B477" s="1">
        <v>5</v>
      </c>
      <c r="C477" s="7"/>
      <c r="D477" s="7"/>
      <c r="E477" s="1">
        <v>1</v>
      </c>
      <c r="F477" s="1">
        <v>1</v>
      </c>
    </row>
    <row r="478" spans="1:6" x14ac:dyDescent="0.3">
      <c r="A478" s="1">
        <v>2039</v>
      </c>
      <c r="B478" s="1">
        <v>6</v>
      </c>
      <c r="C478" s="7"/>
      <c r="D478" s="7"/>
      <c r="E478" s="1">
        <v>1</v>
      </c>
      <c r="F478" s="1">
        <v>1</v>
      </c>
    </row>
    <row r="479" spans="1:6" x14ac:dyDescent="0.3">
      <c r="A479" s="1">
        <v>2039</v>
      </c>
      <c r="B479" s="1">
        <v>7</v>
      </c>
      <c r="C479" s="7"/>
      <c r="D479" s="7"/>
      <c r="E479" s="1">
        <v>1</v>
      </c>
      <c r="F479" s="1">
        <v>1</v>
      </c>
    </row>
    <row r="480" spans="1:6" x14ac:dyDescent="0.3">
      <c r="A480" s="1">
        <v>2039</v>
      </c>
      <c r="B480" s="1">
        <v>8</v>
      </c>
      <c r="C480" s="7"/>
      <c r="D480" s="7"/>
      <c r="E480" s="1">
        <v>1</v>
      </c>
      <c r="F480" s="1">
        <v>1</v>
      </c>
    </row>
    <row r="481" spans="1:6" x14ac:dyDescent="0.3">
      <c r="A481" s="1">
        <v>2039</v>
      </c>
      <c r="B481" s="1">
        <v>9</v>
      </c>
      <c r="C481" s="7"/>
      <c r="D481" s="7"/>
      <c r="E481" s="1">
        <v>1</v>
      </c>
      <c r="F481" s="1">
        <v>1</v>
      </c>
    </row>
    <row r="482" spans="1:6" x14ac:dyDescent="0.3">
      <c r="A482" s="1">
        <v>2039</v>
      </c>
      <c r="B482" s="1">
        <v>10</v>
      </c>
      <c r="C482" s="7"/>
      <c r="D482" s="7"/>
      <c r="E482" s="1">
        <v>1</v>
      </c>
      <c r="F482" s="1">
        <v>1</v>
      </c>
    </row>
    <row r="483" spans="1:6" x14ac:dyDescent="0.3">
      <c r="A483" s="1">
        <v>2039</v>
      </c>
      <c r="B483" s="1">
        <v>11</v>
      </c>
      <c r="C483" s="7"/>
      <c r="D483" s="7"/>
      <c r="E483" s="1">
        <v>1</v>
      </c>
      <c r="F483" s="1">
        <v>1</v>
      </c>
    </row>
    <row r="484" spans="1:6" x14ac:dyDescent="0.3">
      <c r="A484" s="1">
        <v>2039</v>
      </c>
      <c r="B484" s="1">
        <v>12</v>
      </c>
      <c r="C484" s="7"/>
      <c r="D484" s="7"/>
      <c r="E484" s="1">
        <v>1</v>
      </c>
      <c r="F484" s="1">
        <v>1</v>
      </c>
    </row>
    <row r="485" spans="1:6" x14ac:dyDescent="0.3">
      <c r="A485" s="1">
        <v>2040</v>
      </c>
      <c r="B485" s="1">
        <v>1</v>
      </c>
      <c r="C485" s="7"/>
      <c r="D485" s="7"/>
      <c r="E485" s="1">
        <v>1</v>
      </c>
      <c r="F485" s="1">
        <v>1</v>
      </c>
    </row>
    <row r="486" spans="1:6" x14ac:dyDescent="0.3">
      <c r="A486" s="1">
        <v>2040</v>
      </c>
      <c r="B486" s="1">
        <v>2</v>
      </c>
      <c r="C486" s="7"/>
      <c r="D486" s="7"/>
      <c r="E486" s="1">
        <v>1</v>
      </c>
      <c r="F486" s="1">
        <v>1</v>
      </c>
    </row>
    <row r="487" spans="1:6" x14ac:dyDescent="0.3">
      <c r="A487" s="1">
        <v>2040</v>
      </c>
      <c r="B487" s="1">
        <v>3</v>
      </c>
      <c r="C487" s="7"/>
      <c r="D487" s="7"/>
      <c r="E487" s="1">
        <v>1</v>
      </c>
      <c r="F487" s="1">
        <v>1</v>
      </c>
    </row>
    <row r="488" spans="1:6" x14ac:dyDescent="0.3">
      <c r="A488" s="1">
        <v>2040</v>
      </c>
      <c r="B488" s="1">
        <v>4</v>
      </c>
      <c r="C488" s="7"/>
      <c r="D488" s="7"/>
      <c r="E488" s="1">
        <v>1</v>
      </c>
      <c r="F488" s="1">
        <v>1</v>
      </c>
    </row>
    <row r="489" spans="1:6" x14ac:dyDescent="0.3">
      <c r="A489" s="1">
        <v>2040</v>
      </c>
      <c r="B489" s="1">
        <v>5</v>
      </c>
      <c r="C489" s="7"/>
      <c r="D489" s="7"/>
      <c r="E489" s="1">
        <v>1</v>
      </c>
      <c r="F489" s="1">
        <v>1</v>
      </c>
    </row>
    <row r="490" spans="1:6" x14ac:dyDescent="0.3">
      <c r="A490" s="1">
        <v>2040</v>
      </c>
      <c r="B490" s="1">
        <v>6</v>
      </c>
      <c r="C490" s="7"/>
      <c r="D490" s="7"/>
      <c r="E490" s="1">
        <v>1</v>
      </c>
      <c r="F490" s="1">
        <v>1</v>
      </c>
    </row>
    <row r="491" spans="1:6" x14ac:dyDescent="0.3">
      <c r="A491" s="1">
        <v>2040</v>
      </c>
      <c r="B491" s="1">
        <v>7</v>
      </c>
      <c r="C491" s="7"/>
      <c r="D491" s="7"/>
      <c r="E491" s="1">
        <v>1</v>
      </c>
      <c r="F491" s="1">
        <v>1</v>
      </c>
    </row>
    <row r="492" spans="1:6" x14ac:dyDescent="0.3">
      <c r="A492" s="1">
        <v>2040</v>
      </c>
      <c r="B492" s="1">
        <v>8</v>
      </c>
      <c r="C492" s="7"/>
      <c r="D492" s="7"/>
      <c r="E492" s="1">
        <v>1</v>
      </c>
      <c r="F492" s="1">
        <v>1</v>
      </c>
    </row>
    <row r="493" spans="1:6" x14ac:dyDescent="0.3">
      <c r="A493" s="1">
        <v>2040</v>
      </c>
      <c r="B493" s="1">
        <v>9</v>
      </c>
      <c r="C493" s="7"/>
      <c r="D493" s="7"/>
      <c r="E493" s="1">
        <v>1</v>
      </c>
      <c r="F493" s="1">
        <v>1</v>
      </c>
    </row>
    <row r="494" spans="1:6" ht="15" x14ac:dyDescent="0.25">
      <c r="A494" s="1">
        <v>2040</v>
      </c>
      <c r="B494" s="1">
        <v>10</v>
      </c>
      <c r="C494" s="7"/>
      <c r="D494" s="7"/>
      <c r="E494" s="1">
        <v>1</v>
      </c>
      <c r="F494" s="1">
        <v>1</v>
      </c>
    </row>
    <row r="495" spans="1:6" ht="15" x14ac:dyDescent="0.25">
      <c r="A495" s="1">
        <v>2040</v>
      </c>
      <c r="B495" s="1">
        <v>11</v>
      </c>
      <c r="C495" s="7"/>
      <c r="D495" s="7"/>
      <c r="E495" s="1">
        <v>1</v>
      </c>
      <c r="F495" s="1">
        <v>1</v>
      </c>
    </row>
    <row r="496" spans="1:6" x14ac:dyDescent="0.3">
      <c r="A496" s="1">
        <v>2040</v>
      </c>
      <c r="B496" s="1">
        <v>12</v>
      </c>
      <c r="C496" s="7"/>
      <c r="D496" s="7"/>
      <c r="E496" s="1">
        <v>1</v>
      </c>
      <c r="F496" s="1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AB80"/>
  <sheetViews>
    <sheetView zoomScaleNormal="100" zoomScaleSheetLayoutView="70" zoomScalePageLayoutView="85" workbookViewId="0">
      <selection activeCell="A2" sqref="A1:A2"/>
    </sheetView>
  </sheetViews>
  <sheetFormatPr defaultRowHeight="13.2" x14ac:dyDescent="0.25"/>
  <cols>
    <col min="1" max="1" width="9.109375" style="14"/>
    <col min="2" max="2" width="17.6640625" style="14" customWidth="1"/>
    <col min="3" max="3" width="9.109375" style="14"/>
    <col min="4" max="4" width="9.5546875" style="14" bestFit="1" customWidth="1"/>
    <col min="5" max="5" width="18" style="14" customWidth="1"/>
    <col min="6" max="6" width="9.109375" style="14"/>
    <col min="7" max="7" width="10.6640625" style="14" bestFit="1" customWidth="1"/>
    <col min="8" max="8" width="11" style="14" customWidth="1"/>
    <col min="9" max="9" width="11.44140625" style="14" customWidth="1"/>
    <col min="10" max="10" width="5.6640625" style="14" customWidth="1"/>
    <col min="11" max="11" width="9.109375" style="14"/>
    <col min="12" max="12" width="12.5546875" style="14" customWidth="1"/>
    <col min="13" max="13" width="13.5546875" style="14" bestFit="1" customWidth="1"/>
    <col min="14" max="14" width="11.88671875" style="14" bestFit="1" customWidth="1"/>
    <col min="15" max="15" width="13.109375" style="14" bestFit="1" customWidth="1"/>
    <col min="16" max="16" width="10.109375" style="14" customWidth="1"/>
    <col min="17" max="257" width="9.109375" style="14"/>
    <col min="258" max="258" width="17.6640625" style="14" customWidth="1"/>
    <col min="259" max="259" width="9.109375" style="14"/>
    <col min="260" max="260" width="9.5546875" style="14" bestFit="1" customWidth="1"/>
    <col min="261" max="261" width="18" style="14" customWidth="1"/>
    <col min="262" max="262" width="9.109375" style="14"/>
    <col min="263" max="263" width="10.6640625" style="14" bestFit="1" customWidth="1"/>
    <col min="264" max="264" width="11" style="14" customWidth="1"/>
    <col min="265" max="265" width="11.44140625" style="14" customWidth="1"/>
    <col min="266" max="513" width="9.109375" style="14"/>
    <col min="514" max="514" width="17.6640625" style="14" customWidth="1"/>
    <col min="515" max="515" width="9.109375" style="14"/>
    <col min="516" max="516" width="9.5546875" style="14" bestFit="1" customWidth="1"/>
    <col min="517" max="517" width="18" style="14" customWidth="1"/>
    <col min="518" max="518" width="9.109375" style="14"/>
    <col min="519" max="519" width="10.6640625" style="14" bestFit="1" customWidth="1"/>
    <col min="520" max="520" width="11" style="14" customWidth="1"/>
    <col min="521" max="521" width="11.44140625" style="14" customWidth="1"/>
    <col min="522" max="769" width="9.109375" style="14"/>
    <col min="770" max="770" width="17.6640625" style="14" customWidth="1"/>
    <col min="771" max="771" width="9.109375" style="14"/>
    <col min="772" max="772" width="9.5546875" style="14" bestFit="1" customWidth="1"/>
    <col min="773" max="773" width="18" style="14" customWidth="1"/>
    <col min="774" max="774" width="9.109375" style="14"/>
    <col min="775" max="775" width="10.6640625" style="14" bestFit="1" customWidth="1"/>
    <col min="776" max="776" width="11" style="14" customWidth="1"/>
    <col min="777" max="777" width="11.44140625" style="14" customWidth="1"/>
    <col min="778" max="1025" width="9.109375" style="14"/>
    <col min="1026" max="1026" width="17.6640625" style="14" customWidth="1"/>
    <col min="1027" max="1027" width="9.109375" style="14"/>
    <col min="1028" max="1028" width="9.5546875" style="14" bestFit="1" customWidth="1"/>
    <col min="1029" max="1029" width="18" style="14" customWidth="1"/>
    <col min="1030" max="1030" width="9.109375" style="14"/>
    <col min="1031" max="1031" width="10.6640625" style="14" bestFit="1" customWidth="1"/>
    <col min="1032" max="1032" width="11" style="14" customWidth="1"/>
    <col min="1033" max="1033" width="11.44140625" style="14" customWidth="1"/>
    <col min="1034" max="1281" width="9.109375" style="14"/>
    <col min="1282" max="1282" width="17.6640625" style="14" customWidth="1"/>
    <col min="1283" max="1283" width="9.109375" style="14"/>
    <col min="1284" max="1284" width="9.5546875" style="14" bestFit="1" customWidth="1"/>
    <col min="1285" max="1285" width="18" style="14" customWidth="1"/>
    <col min="1286" max="1286" width="9.109375" style="14"/>
    <col min="1287" max="1287" width="10.6640625" style="14" bestFit="1" customWidth="1"/>
    <col min="1288" max="1288" width="11" style="14" customWidth="1"/>
    <col min="1289" max="1289" width="11.44140625" style="14" customWidth="1"/>
    <col min="1290" max="1537" width="9.109375" style="14"/>
    <col min="1538" max="1538" width="17.6640625" style="14" customWidth="1"/>
    <col min="1539" max="1539" width="9.109375" style="14"/>
    <col min="1540" max="1540" width="9.5546875" style="14" bestFit="1" customWidth="1"/>
    <col min="1541" max="1541" width="18" style="14" customWidth="1"/>
    <col min="1542" max="1542" width="9.109375" style="14"/>
    <col min="1543" max="1543" width="10.6640625" style="14" bestFit="1" customWidth="1"/>
    <col min="1544" max="1544" width="11" style="14" customWidth="1"/>
    <col min="1545" max="1545" width="11.44140625" style="14" customWidth="1"/>
    <col min="1546" max="1793" width="9.109375" style="14"/>
    <col min="1794" max="1794" width="17.6640625" style="14" customWidth="1"/>
    <col min="1795" max="1795" width="9.109375" style="14"/>
    <col min="1796" max="1796" width="9.5546875" style="14" bestFit="1" customWidth="1"/>
    <col min="1797" max="1797" width="18" style="14" customWidth="1"/>
    <col min="1798" max="1798" width="9.109375" style="14"/>
    <col min="1799" max="1799" width="10.6640625" style="14" bestFit="1" customWidth="1"/>
    <col min="1800" max="1800" width="11" style="14" customWidth="1"/>
    <col min="1801" max="1801" width="11.44140625" style="14" customWidth="1"/>
    <col min="1802" max="2049" width="9.109375" style="14"/>
    <col min="2050" max="2050" width="17.6640625" style="14" customWidth="1"/>
    <col min="2051" max="2051" width="9.109375" style="14"/>
    <col min="2052" max="2052" width="9.5546875" style="14" bestFit="1" customWidth="1"/>
    <col min="2053" max="2053" width="18" style="14" customWidth="1"/>
    <col min="2054" max="2054" width="9.109375" style="14"/>
    <col min="2055" max="2055" width="10.6640625" style="14" bestFit="1" customWidth="1"/>
    <col min="2056" max="2056" width="11" style="14" customWidth="1"/>
    <col min="2057" max="2057" width="11.44140625" style="14" customWidth="1"/>
    <col min="2058" max="2305" width="9.109375" style="14"/>
    <col min="2306" max="2306" width="17.6640625" style="14" customWidth="1"/>
    <col min="2307" max="2307" width="9.109375" style="14"/>
    <col min="2308" max="2308" width="9.5546875" style="14" bestFit="1" customWidth="1"/>
    <col min="2309" max="2309" width="18" style="14" customWidth="1"/>
    <col min="2310" max="2310" width="9.109375" style="14"/>
    <col min="2311" max="2311" width="10.6640625" style="14" bestFit="1" customWidth="1"/>
    <col min="2312" max="2312" width="11" style="14" customWidth="1"/>
    <col min="2313" max="2313" width="11.44140625" style="14" customWidth="1"/>
    <col min="2314" max="2561" width="9.109375" style="14"/>
    <col min="2562" max="2562" width="17.6640625" style="14" customWidth="1"/>
    <col min="2563" max="2563" width="9.109375" style="14"/>
    <col min="2564" max="2564" width="9.5546875" style="14" bestFit="1" customWidth="1"/>
    <col min="2565" max="2565" width="18" style="14" customWidth="1"/>
    <col min="2566" max="2566" width="9.109375" style="14"/>
    <col min="2567" max="2567" width="10.6640625" style="14" bestFit="1" customWidth="1"/>
    <col min="2568" max="2568" width="11" style="14" customWidth="1"/>
    <col min="2569" max="2569" width="11.44140625" style="14" customWidth="1"/>
    <col min="2570" max="2817" width="9.109375" style="14"/>
    <col min="2818" max="2818" width="17.6640625" style="14" customWidth="1"/>
    <col min="2819" max="2819" width="9.109375" style="14"/>
    <col min="2820" max="2820" width="9.5546875" style="14" bestFit="1" customWidth="1"/>
    <col min="2821" max="2821" width="18" style="14" customWidth="1"/>
    <col min="2822" max="2822" width="9.109375" style="14"/>
    <col min="2823" max="2823" width="10.6640625" style="14" bestFit="1" customWidth="1"/>
    <col min="2824" max="2824" width="11" style="14" customWidth="1"/>
    <col min="2825" max="2825" width="11.44140625" style="14" customWidth="1"/>
    <col min="2826" max="3073" width="9.109375" style="14"/>
    <col min="3074" max="3074" width="17.6640625" style="14" customWidth="1"/>
    <col min="3075" max="3075" width="9.109375" style="14"/>
    <col min="3076" max="3076" width="9.5546875" style="14" bestFit="1" customWidth="1"/>
    <col min="3077" max="3077" width="18" style="14" customWidth="1"/>
    <col min="3078" max="3078" width="9.109375" style="14"/>
    <col min="3079" max="3079" width="10.6640625" style="14" bestFit="1" customWidth="1"/>
    <col min="3080" max="3080" width="11" style="14" customWidth="1"/>
    <col min="3081" max="3081" width="11.44140625" style="14" customWidth="1"/>
    <col min="3082" max="3329" width="9.109375" style="14"/>
    <col min="3330" max="3330" width="17.6640625" style="14" customWidth="1"/>
    <col min="3331" max="3331" width="9.109375" style="14"/>
    <col min="3332" max="3332" width="9.5546875" style="14" bestFit="1" customWidth="1"/>
    <col min="3333" max="3333" width="18" style="14" customWidth="1"/>
    <col min="3334" max="3334" width="9.109375" style="14"/>
    <col min="3335" max="3335" width="10.6640625" style="14" bestFit="1" customWidth="1"/>
    <col min="3336" max="3336" width="11" style="14" customWidth="1"/>
    <col min="3337" max="3337" width="11.44140625" style="14" customWidth="1"/>
    <col min="3338" max="3585" width="9.109375" style="14"/>
    <col min="3586" max="3586" width="17.6640625" style="14" customWidth="1"/>
    <col min="3587" max="3587" width="9.109375" style="14"/>
    <col min="3588" max="3588" width="9.5546875" style="14" bestFit="1" customWidth="1"/>
    <col min="3589" max="3589" width="18" style="14" customWidth="1"/>
    <col min="3590" max="3590" width="9.109375" style="14"/>
    <col min="3591" max="3591" width="10.6640625" style="14" bestFit="1" customWidth="1"/>
    <col min="3592" max="3592" width="11" style="14" customWidth="1"/>
    <col min="3593" max="3593" width="11.44140625" style="14" customWidth="1"/>
    <col min="3594" max="3841" width="9.109375" style="14"/>
    <col min="3842" max="3842" width="17.6640625" style="14" customWidth="1"/>
    <col min="3843" max="3843" width="9.109375" style="14"/>
    <col min="3844" max="3844" width="9.5546875" style="14" bestFit="1" customWidth="1"/>
    <col min="3845" max="3845" width="18" style="14" customWidth="1"/>
    <col min="3846" max="3846" width="9.109375" style="14"/>
    <col min="3847" max="3847" width="10.6640625" style="14" bestFit="1" customWidth="1"/>
    <col min="3848" max="3848" width="11" style="14" customWidth="1"/>
    <col min="3849" max="3849" width="11.44140625" style="14" customWidth="1"/>
    <col min="3850" max="4097" width="9.109375" style="14"/>
    <col min="4098" max="4098" width="17.6640625" style="14" customWidth="1"/>
    <col min="4099" max="4099" width="9.109375" style="14"/>
    <col min="4100" max="4100" width="9.5546875" style="14" bestFit="1" customWidth="1"/>
    <col min="4101" max="4101" width="18" style="14" customWidth="1"/>
    <col min="4102" max="4102" width="9.109375" style="14"/>
    <col min="4103" max="4103" width="10.6640625" style="14" bestFit="1" customWidth="1"/>
    <col min="4104" max="4104" width="11" style="14" customWidth="1"/>
    <col min="4105" max="4105" width="11.44140625" style="14" customWidth="1"/>
    <col min="4106" max="4353" width="9.109375" style="14"/>
    <col min="4354" max="4354" width="17.6640625" style="14" customWidth="1"/>
    <col min="4355" max="4355" width="9.109375" style="14"/>
    <col min="4356" max="4356" width="9.5546875" style="14" bestFit="1" customWidth="1"/>
    <col min="4357" max="4357" width="18" style="14" customWidth="1"/>
    <col min="4358" max="4358" width="9.109375" style="14"/>
    <col min="4359" max="4359" width="10.6640625" style="14" bestFit="1" customWidth="1"/>
    <col min="4360" max="4360" width="11" style="14" customWidth="1"/>
    <col min="4361" max="4361" width="11.44140625" style="14" customWidth="1"/>
    <col min="4362" max="4609" width="9.109375" style="14"/>
    <col min="4610" max="4610" width="17.6640625" style="14" customWidth="1"/>
    <col min="4611" max="4611" width="9.109375" style="14"/>
    <col min="4612" max="4612" width="9.5546875" style="14" bestFit="1" customWidth="1"/>
    <col min="4613" max="4613" width="18" style="14" customWidth="1"/>
    <col min="4614" max="4614" width="9.109375" style="14"/>
    <col min="4615" max="4615" width="10.6640625" style="14" bestFit="1" customWidth="1"/>
    <col min="4616" max="4616" width="11" style="14" customWidth="1"/>
    <col min="4617" max="4617" width="11.44140625" style="14" customWidth="1"/>
    <col min="4618" max="4865" width="9.109375" style="14"/>
    <col min="4866" max="4866" width="17.6640625" style="14" customWidth="1"/>
    <col min="4867" max="4867" width="9.109375" style="14"/>
    <col min="4868" max="4868" width="9.5546875" style="14" bestFit="1" customWidth="1"/>
    <col min="4869" max="4869" width="18" style="14" customWidth="1"/>
    <col min="4870" max="4870" width="9.109375" style="14"/>
    <col min="4871" max="4871" width="10.6640625" style="14" bestFit="1" customWidth="1"/>
    <col min="4872" max="4872" width="11" style="14" customWidth="1"/>
    <col min="4873" max="4873" width="11.44140625" style="14" customWidth="1"/>
    <col min="4874" max="5121" width="9.109375" style="14"/>
    <col min="5122" max="5122" width="17.6640625" style="14" customWidth="1"/>
    <col min="5123" max="5123" width="9.109375" style="14"/>
    <col min="5124" max="5124" width="9.5546875" style="14" bestFit="1" customWidth="1"/>
    <col min="5125" max="5125" width="18" style="14" customWidth="1"/>
    <col min="5126" max="5126" width="9.109375" style="14"/>
    <col min="5127" max="5127" width="10.6640625" style="14" bestFit="1" customWidth="1"/>
    <col min="5128" max="5128" width="11" style="14" customWidth="1"/>
    <col min="5129" max="5129" width="11.44140625" style="14" customWidth="1"/>
    <col min="5130" max="5377" width="9.109375" style="14"/>
    <col min="5378" max="5378" width="17.6640625" style="14" customWidth="1"/>
    <col min="5379" max="5379" width="9.109375" style="14"/>
    <col min="5380" max="5380" width="9.5546875" style="14" bestFit="1" customWidth="1"/>
    <col min="5381" max="5381" width="18" style="14" customWidth="1"/>
    <col min="5382" max="5382" width="9.109375" style="14"/>
    <col min="5383" max="5383" width="10.6640625" style="14" bestFit="1" customWidth="1"/>
    <col min="5384" max="5384" width="11" style="14" customWidth="1"/>
    <col min="5385" max="5385" width="11.44140625" style="14" customWidth="1"/>
    <col min="5386" max="5633" width="9.109375" style="14"/>
    <col min="5634" max="5634" width="17.6640625" style="14" customWidth="1"/>
    <col min="5635" max="5635" width="9.109375" style="14"/>
    <col min="5636" max="5636" width="9.5546875" style="14" bestFit="1" customWidth="1"/>
    <col min="5637" max="5637" width="18" style="14" customWidth="1"/>
    <col min="5638" max="5638" width="9.109375" style="14"/>
    <col min="5639" max="5639" width="10.6640625" style="14" bestFit="1" customWidth="1"/>
    <col min="5640" max="5640" width="11" style="14" customWidth="1"/>
    <col min="5641" max="5641" width="11.44140625" style="14" customWidth="1"/>
    <col min="5642" max="5889" width="9.109375" style="14"/>
    <col min="5890" max="5890" width="17.6640625" style="14" customWidth="1"/>
    <col min="5891" max="5891" width="9.109375" style="14"/>
    <col min="5892" max="5892" width="9.5546875" style="14" bestFit="1" customWidth="1"/>
    <col min="5893" max="5893" width="18" style="14" customWidth="1"/>
    <col min="5894" max="5894" width="9.109375" style="14"/>
    <col min="5895" max="5895" width="10.6640625" style="14" bestFit="1" customWidth="1"/>
    <col min="5896" max="5896" width="11" style="14" customWidth="1"/>
    <col min="5897" max="5897" width="11.44140625" style="14" customWidth="1"/>
    <col min="5898" max="6145" width="9.109375" style="14"/>
    <col min="6146" max="6146" width="17.6640625" style="14" customWidth="1"/>
    <col min="6147" max="6147" width="9.109375" style="14"/>
    <col min="6148" max="6148" width="9.5546875" style="14" bestFit="1" customWidth="1"/>
    <col min="6149" max="6149" width="18" style="14" customWidth="1"/>
    <col min="6150" max="6150" width="9.109375" style="14"/>
    <col min="6151" max="6151" width="10.6640625" style="14" bestFit="1" customWidth="1"/>
    <col min="6152" max="6152" width="11" style="14" customWidth="1"/>
    <col min="6153" max="6153" width="11.44140625" style="14" customWidth="1"/>
    <col min="6154" max="6401" width="9.109375" style="14"/>
    <col min="6402" max="6402" width="17.6640625" style="14" customWidth="1"/>
    <col min="6403" max="6403" width="9.109375" style="14"/>
    <col min="6404" max="6404" width="9.5546875" style="14" bestFit="1" customWidth="1"/>
    <col min="6405" max="6405" width="18" style="14" customWidth="1"/>
    <col min="6406" max="6406" width="9.109375" style="14"/>
    <col min="6407" max="6407" width="10.6640625" style="14" bestFit="1" customWidth="1"/>
    <col min="6408" max="6408" width="11" style="14" customWidth="1"/>
    <col min="6409" max="6409" width="11.44140625" style="14" customWidth="1"/>
    <col min="6410" max="6657" width="9.109375" style="14"/>
    <col min="6658" max="6658" width="17.6640625" style="14" customWidth="1"/>
    <col min="6659" max="6659" width="9.109375" style="14"/>
    <col min="6660" max="6660" width="9.5546875" style="14" bestFit="1" customWidth="1"/>
    <col min="6661" max="6661" width="18" style="14" customWidth="1"/>
    <col min="6662" max="6662" width="9.109375" style="14"/>
    <col min="6663" max="6663" width="10.6640625" style="14" bestFit="1" customWidth="1"/>
    <col min="6664" max="6664" width="11" style="14" customWidth="1"/>
    <col min="6665" max="6665" width="11.44140625" style="14" customWidth="1"/>
    <col min="6666" max="6913" width="9.109375" style="14"/>
    <col min="6914" max="6914" width="17.6640625" style="14" customWidth="1"/>
    <col min="6915" max="6915" width="9.109375" style="14"/>
    <col min="6916" max="6916" width="9.5546875" style="14" bestFit="1" customWidth="1"/>
    <col min="6917" max="6917" width="18" style="14" customWidth="1"/>
    <col min="6918" max="6918" width="9.109375" style="14"/>
    <col min="6919" max="6919" width="10.6640625" style="14" bestFit="1" customWidth="1"/>
    <col min="6920" max="6920" width="11" style="14" customWidth="1"/>
    <col min="6921" max="6921" width="11.44140625" style="14" customWidth="1"/>
    <col min="6922" max="7169" width="9.109375" style="14"/>
    <col min="7170" max="7170" width="17.6640625" style="14" customWidth="1"/>
    <col min="7171" max="7171" width="9.109375" style="14"/>
    <col min="7172" max="7172" width="9.5546875" style="14" bestFit="1" customWidth="1"/>
    <col min="7173" max="7173" width="18" style="14" customWidth="1"/>
    <col min="7174" max="7174" width="9.109375" style="14"/>
    <col min="7175" max="7175" width="10.6640625" style="14" bestFit="1" customWidth="1"/>
    <col min="7176" max="7176" width="11" style="14" customWidth="1"/>
    <col min="7177" max="7177" width="11.44140625" style="14" customWidth="1"/>
    <col min="7178" max="7425" width="9.109375" style="14"/>
    <col min="7426" max="7426" width="17.6640625" style="14" customWidth="1"/>
    <col min="7427" max="7427" width="9.109375" style="14"/>
    <col min="7428" max="7428" width="9.5546875" style="14" bestFit="1" customWidth="1"/>
    <col min="7429" max="7429" width="18" style="14" customWidth="1"/>
    <col min="7430" max="7430" width="9.109375" style="14"/>
    <col min="7431" max="7431" width="10.6640625" style="14" bestFit="1" customWidth="1"/>
    <col min="7432" max="7432" width="11" style="14" customWidth="1"/>
    <col min="7433" max="7433" width="11.44140625" style="14" customWidth="1"/>
    <col min="7434" max="7681" width="9.109375" style="14"/>
    <col min="7682" max="7682" width="17.6640625" style="14" customWidth="1"/>
    <col min="7683" max="7683" width="9.109375" style="14"/>
    <col min="7684" max="7684" width="9.5546875" style="14" bestFit="1" customWidth="1"/>
    <col min="7685" max="7685" width="18" style="14" customWidth="1"/>
    <col min="7686" max="7686" width="9.109375" style="14"/>
    <col min="7687" max="7687" width="10.6640625" style="14" bestFit="1" customWidth="1"/>
    <col min="7688" max="7688" width="11" style="14" customWidth="1"/>
    <col min="7689" max="7689" width="11.44140625" style="14" customWidth="1"/>
    <col min="7690" max="7937" width="9.109375" style="14"/>
    <col min="7938" max="7938" width="17.6640625" style="14" customWidth="1"/>
    <col min="7939" max="7939" width="9.109375" style="14"/>
    <col min="7940" max="7940" width="9.5546875" style="14" bestFit="1" customWidth="1"/>
    <col min="7941" max="7941" width="18" style="14" customWidth="1"/>
    <col min="7942" max="7942" width="9.109375" style="14"/>
    <col min="7943" max="7943" width="10.6640625" style="14" bestFit="1" customWidth="1"/>
    <col min="7944" max="7944" width="11" style="14" customWidth="1"/>
    <col min="7945" max="7945" width="11.44140625" style="14" customWidth="1"/>
    <col min="7946" max="8193" width="9.109375" style="14"/>
    <col min="8194" max="8194" width="17.6640625" style="14" customWidth="1"/>
    <col min="8195" max="8195" width="9.109375" style="14"/>
    <col min="8196" max="8196" width="9.5546875" style="14" bestFit="1" customWidth="1"/>
    <col min="8197" max="8197" width="18" style="14" customWidth="1"/>
    <col min="8198" max="8198" width="9.109375" style="14"/>
    <col min="8199" max="8199" width="10.6640625" style="14" bestFit="1" customWidth="1"/>
    <col min="8200" max="8200" width="11" style="14" customWidth="1"/>
    <col min="8201" max="8201" width="11.44140625" style="14" customWidth="1"/>
    <col min="8202" max="8449" width="9.109375" style="14"/>
    <col min="8450" max="8450" width="17.6640625" style="14" customWidth="1"/>
    <col min="8451" max="8451" width="9.109375" style="14"/>
    <col min="8452" max="8452" width="9.5546875" style="14" bestFit="1" customWidth="1"/>
    <col min="8453" max="8453" width="18" style="14" customWidth="1"/>
    <col min="8454" max="8454" width="9.109375" style="14"/>
    <col min="8455" max="8455" width="10.6640625" style="14" bestFit="1" customWidth="1"/>
    <col min="8456" max="8456" width="11" style="14" customWidth="1"/>
    <col min="8457" max="8457" width="11.44140625" style="14" customWidth="1"/>
    <col min="8458" max="8705" width="9.109375" style="14"/>
    <col min="8706" max="8706" width="17.6640625" style="14" customWidth="1"/>
    <col min="8707" max="8707" width="9.109375" style="14"/>
    <col min="8708" max="8708" width="9.5546875" style="14" bestFit="1" customWidth="1"/>
    <col min="8709" max="8709" width="18" style="14" customWidth="1"/>
    <col min="8710" max="8710" width="9.109375" style="14"/>
    <col min="8711" max="8711" width="10.6640625" style="14" bestFit="1" customWidth="1"/>
    <col min="8712" max="8712" width="11" style="14" customWidth="1"/>
    <col min="8713" max="8713" width="11.44140625" style="14" customWidth="1"/>
    <col min="8714" max="8961" width="9.109375" style="14"/>
    <col min="8962" max="8962" width="17.6640625" style="14" customWidth="1"/>
    <col min="8963" max="8963" width="9.109375" style="14"/>
    <col min="8964" max="8964" width="9.5546875" style="14" bestFit="1" customWidth="1"/>
    <col min="8965" max="8965" width="18" style="14" customWidth="1"/>
    <col min="8966" max="8966" width="9.109375" style="14"/>
    <col min="8967" max="8967" width="10.6640625" style="14" bestFit="1" customWidth="1"/>
    <col min="8968" max="8968" width="11" style="14" customWidth="1"/>
    <col min="8969" max="8969" width="11.44140625" style="14" customWidth="1"/>
    <col min="8970" max="9217" width="9.109375" style="14"/>
    <col min="9218" max="9218" width="17.6640625" style="14" customWidth="1"/>
    <col min="9219" max="9219" width="9.109375" style="14"/>
    <col min="9220" max="9220" width="9.5546875" style="14" bestFit="1" customWidth="1"/>
    <col min="9221" max="9221" width="18" style="14" customWidth="1"/>
    <col min="9222" max="9222" width="9.109375" style="14"/>
    <col min="9223" max="9223" width="10.6640625" style="14" bestFit="1" customWidth="1"/>
    <col min="9224" max="9224" width="11" style="14" customWidth="1"/>
    <col min="9225" max="9225" width="11.44140625" style="14" customWidth="1"/>
    <col min="9226" max="9473" width="9.109375" style="14"/>
    <col min="9474" max="9474" width="17.6640625" style="14" customWidth="1"/>
    <col min="9475" max="9475" width="9.109375" style="14"/>
    <col min="9476" max="9476" width="9.5546875" style="14" bestFit="1" customWidth="1"/>
    <col min="9477" max="9477" width="18" style="14" customWidth="1"/>
    <col min="9478" max="9478" width="9.109375" style="14"/>
    <col min="9479" max="9479" width="10.6640625" style="14" bestFit="1" customWidth="1"/>
    <col min="9480" max="9480" width="11" style="14" customWidth="1"/>
    <col min="9481" max="9481" width="11.44140625" style="14" customWidth="1"/>
    <col min="9482" max="9729" width="9.109375" style="14"/>
    <col min="9730" max="9730" width="17.6640625" style="14" customWidth="1"/>
    <col min="9731" max="9731" width="9.109375" style="14"/>
    <col min="9732" max="9732" width="9.5546875" style="14" bestFit="1" customWidth="1"/>
    <col min="9733" max="9733" width="18" style="14" customWidth="1"/>
    <col min="9734" max="9734" width="9.109375" style="14"/>
    <col min="9735" max="9735" width="10.6640625" style="14" bestFit="1" customWidth="1"/>
    <col min="9736" max="9736" width="11" style="14" customWidth="1"/>
    <col min="9737" max="9737" width="11.44140625" style="14" customWidth="1"/>
    <col min="9738" max="9985" width="9.109375" style="14"/>
    <col min="9986" max="9986" width="17.6640625" style="14" customWidth="1"/>
    <col min="9987" max="9987" width="9.109375" style="14"/>
    <col min="9988" max="9988" width="9.5546875" style="14" bestFit="1" customWidth="1"/>
    <col min="9989" max="9989" width="18" style="14" customWidth="1"/>
    <col min="9990" max="9990" width="9.109375" style="14"/>
    <col min="9991" max="9991" width="10.6640625" style="14" bestFit="1" customWidth="1"/>
    <col min="9992" max="9992" width="11" style="14" customWidth="1"/>
    <col min="9993" max="9993" width="11.44140625" style="14" customWidth="1"/>
    <col min="9994" max="10241" width="9.109375" style="14"/>
    <col min="10242" max="10242" width="17.6640625" style="14" customWidth="1"/>
    <col min="10243" max="10243" width="9.109375" style="14"/>
    <col min="10244" max="10244" width="9.5546875" style="14" bestFit="1" customWidth="1"/>
    <col min="10245" max="10245" width="18" style="14" customWidth="1"/>
    <col min="10246" max="10246" width="9.109375" style="14"/>
    <col min="10247" max="10247" width="10.6640625" style="14" bestFit="1" customWidth="1"/>
    <col min="10248" max="10248" width="11" style="14" customWidth="1"/>
    <col min="10249" max="10249" width="11.44140625" style="14" customWidth="1"/>
    <col min="10250" max="10497" width="9.109375" style="14"/>
    <col min="10498" max="10498" width="17.6640625" style="14" customWidth="1"/>
    <col min="10499" max="10499" width="9.109375" style="14"/>
    <col min="10500" max="10500" width="9.5546875" style="14" bestFit="1" customWidth="1"/>
    <col min="10501" max="10501" width="18" style="14" customWidth="1"/>
    <col min="10502" max="10502" width="9.109375" style="14"/>
    <col min="10503" max="10503" width="10.6640625" style="14" bestFit="1" customWidth="1"/>
    <col min="10504" max="10504" width="11" style="14" customWidth="1"/>
    <col min="10505" max="10505" width="11.44140625" style="14" customWidth="1"/>
    <col min="10506" max="10753" width="9.109375" style="14"/>
    <col min="10754" max="10754" width="17.6640625" style="14" customWidth="1"/>
    <col min="10755" max="10755" width="9.109375" style="14"/>
    <col min="10756" max="10756" width="9.5546875" style="14" bestFit="1" customWidth="1"/>
    <col min="10757" max="10757" width="18" style="14" customWidth="1"/>
    <col min="10758" max="10758" width="9.109375" style="14"/>
    <col min="10759" max="10759" width="10.6640625" style="14" bestFit="1" customWidth="1"/>
    <col min="10760" max="10760" width="11" style="14" customWidth="1"/>
    <col min="10761" max="10761" width="11.44140625" style="14" customWidth="1"/>
    <col min="10762" max="11009" width="9.109375" style="14"/>
    <col min="11010" max="11010" width="17.6640625" style="14" customWidth="1"/>
    <col min="11011" max="11011" width="9.109375" style="14"/>
    <col min="11012" max="11012" width="9.5546875" style="14" bestFit="1" customWidth="1"/>
    <col min="11013" max="11013" width="18" style="14" customWidth="1"/>
    <col min="11014" max="11014" width="9.109375" style="14"/>
    <col min="11015" max="11015" width="10.6640625" style="14" bestFit="1" customWidth="1"/>
    <col min="11016" max="11016" width="11" style="14" customWidth="1"/>
    <col min="11017" max="11017" width="11.44140625" style="14" customWidth="1"/>
    <col min="11018" max="11265" width="9.109375" style="14"/>
    <col min="11266" max="11266" width="17.6640625" style="14" customWidth="1"/>
    <col min="11267" max="11267" width="9.109375" style="14"/>
    <col min="11268" max="11268" width="9.5546875" style="14" bestFit="1" customWidth="1"/>
    <col min="11269" max="11269" width="18" style="14" customWidth="1"/>
    <col min="11270" max="11270" width="9.109375" style="14"/>
    <col min="11271" max="11271" width="10.6640625" style="14" bestFit="1" customWidth="1"/>
    <col min="11272" max="11272" width="11" style="14" customWidth="1"/>
    <col min="11273" max="11273" width="11.44140625" style="14" customWidth="1"/>
    <col min="11274" max="11521" width="9.109375" style="14"/>
    <col min="11522" max="11522" width="17.6640625" style="14" customWidth="1"/>
    <col min="11523" max="11523" width="9.109375" style="14"/>
    <col min="11524" max="11524" width="9.5546875" style="14" bestFit="1" customWidth="1"/>
    <col min="11525" max="11525" width="18" style="14" customWidth="1"/>
    <col min="11526" max="11526" width="9.109375" style="14"/>
    <col min="11527" max="11527" width="10.6640625" style="14" bestFit="1" customWidth="1"/>
    <col min="11528" max="11528" width="11" style="14" customWidth="1"/>
    <col min="11529" max="11529" width="11.44140625" style="14" customWidth="1"/>
    <col min="11530" max="11777" width="9.109375" style="14"/>
    <col min="11778" max="11778" width="17.6640625" style="14" customWidth="1"/>
    <col min="11779" max="11779" width="9.109375" style="14"/>
    <col min="11780" max="11780" width="9.5546875" style="14" bestFit="1" customWidth="1"/>
    <col min="11781" max="11781" width="18" style="14" customWidth="1"/>
    <col min="11782" max="11782" width="9.109375" style="14"/>
    <col min="11783" max="11783" width="10.6640625" style="14" bestFit="1" customWidth="1"/>
    <col min="11784" max="11784" width="11" style="14" customWidth="1"/>
    <col min="11785" max="11785" width="11.44140625" style="14" customWidth="1"/>
    <col min="11786" max="12033" width="9.109375" style="14"/>
    <col min="12034" max="12034" width="17.6640625" style="14" customWidth="1"/>
    <col min="12035" max="12035" width="9.109375" style="14"/>
    <col min="12036" max="12036" width="9.5546875" style="14" bestFit="1" customWidth="1"/>
    <col min="12037" max="12037" width="18" style="14" customWidth="1"/>
    <col min="12038" max="12038" width="9.109375" style="14"/>
    <col min="12039" max="12039" width="10.6640625" style="14" bestFit="1" customWidth="1"/>
    <col min="12040" max="12040" width="11" style="14" customWidth="1"/>
    <col min="12041" max="12041" width="11.44140625" style="14" customWidth="1"/>
    <col min="12042" max="12289" width="9.109375" style="14"/>
    <col min="12290" max="12290" width="17.6640625" style="14" customWidth="1"/>
    <col min="12291" max="12291" width="9.109375" style="14"/>
    <col min="12292" max="12292" width="9.5546875" style="14" bestFit="1" customWidth="1"/>
    <col min="12293" max="12293" width="18" style="14" customWidth="1"/>
    <col min="12294" max="12294" width="9.109375" style="14"/>
    <col min="12295" max="12295" width="10.6640625" style="14" bestFit="1" customWidth="1"/>
    <col min="12296" max="12296" width="11" style="14" customWidth="1"/>
    <col min="12297" max="12297" width="11.44140625" style="14" customWidth="1"/>
    <col min="12298" max="12545" width="9.109375" style="14"/>
    <col min="12546" max="12546" width="17.6640625" style="14" customWidth="1"/>
    <col min="12547" max="12547" width="9.109375" style="14"/>
    <col min="12548" max="12548" width="9.5546875" style="14" bestFit="1" customWidth="1"/>
    <col min="12549" max="12549" width="18" style="14" customWidth="1"/>
    <col min="12550" max="12550" width="9.109375" style="14"/>
    <col min="12551" max="12551" width="10.6640625" style="14" bestFit="1" customWidth="1"/>
    <col min="12552" max="12552" width="11" style="14" customWidth="1"/>
    <col min="12553" max="12553" width="11.44140625" style="14" customWidth="1"/>
    <col min="12554" max="12801" width="9.109375" style="14"/>
    <col min="12802" max="12802" width="17.6640625" style="14" customWidth="1"/>
    <col min="12803" max="12803" width="9.109375" style="14"/>
    <col min="12804" max="12804" width="9.5546875" style="14" bestFit="1" customWidth="1"/>
    <col min="12805" max="12805" width="18" style="14" customWidth="1"/>
    <col min="12806" max="12806" width="9.109375" style="14"/>
    <col min="12807" max="12807" width="10.6640625" style="14" bestFit="1" customWidth="1"/>
    <col min="12808" max="12808" width="11" style="14" customWidth="1"/>
    <col min="12809" max="12809" width="11.44140625" style="14" customWidth="1"/>
    <col min="12810" max="13057" width="9.109375" style="14"/>
    <col min="13058" max="13058" width="17.6640625" style="14" customWidth="1"/>
    <col min="13059" max="13059" width="9.109375" style="14"/>
    <col min="13060" max="13060" width="9.5546875" style="14" bestFit="1" customWidth="1"/>
    <col min="13061" max="13061" width="18" style="14" customWidth="1"/>
    <col min="13062" max="13062" width="9.109375" style="14"/>
    <col min="13063" max="13063" width="10.6640625" style="14" bestFit="1" customWidth="1"/>
    <col min="13064" max="13064" width="11" style="14" customWidth="1"/>
    <col min="13065" max="13065" width="11.44140625" style="14" customWidth="1"/>
    <col min="13066" max="13313" width="9.109375" style="14"/>
    <col min="13314" max="13314" width="17.6640625" style="14" customWidth="1"/>
    <col min="13315" max="13315" width="9.109375" style="14"/>
    <col min="13316" max="13316" width="9.5546875" style="14" bestFit="1" customWidth="1"/>
    <col min="13317" max="13317" width="18" style="14" customWidth="1"/>
    <col min="13318" max="13318" width="9.109375" style="14"/>
    <col min="13319" max="13319" width="10.6640625" style="14" bestFit="1" customWidth="1"/>
    <col min="13320" max="13320" width="11" style="14" customWidth="1"/>
    <col min="13321" max="13321" width="11.44140625" style="14" customWidth="1"/>
    <col min="13322" max="13569" width="9.109375" style="14"/>
    <col min="13570" max="13570" width="17.6640625" style="14" customWidth="1"/>
    <col min="13571" max="13571" width="9.109375" style="14"/>
    <col min="13572" max="13572" width="9.5546875" style="14" bestFit="1" customWidth="1"/>
    <col min="13573" max="13573" width="18" style="14" customWidth="1"/>
    <col min="13574" max="13574" width="9.109375" style="14"/>
    <col min="13575" max="13575" width="10.6640625" style="14" bestFit="1" customWidth="1"/>
    <col min="13576" max="13576" width="11" style="14" customWidth="1"/>
    <col min="13577" max="13577" width="11.44140625" style="14" customWidth="1"/>
    <col min="13578" max="13825" width="9.109375" style="14"/>
    <col min="13826" max="13826" width="17.6640625" style="14" customWidth="1"/>
    <col min="13827" max="13827" width="9.109375" style="14"/>
    <col min="13828" max="13828" width="9.5546875" style="14" bestFit="1" customWidth="1"/>
    <col min="13829" max="13829" width="18" style="14" customWidth="1"/>
    <col min="13830" max="13830" width="9.109375" style="14"/>
    <col min="13831" max="13831" width="10.6640625" style="14" bestFit="1" customWidth="1"/>
    <col min="13832" max="13832" width="11" style="14" customWidth="1"/>
    <col min="13833" max="13833" width="11.44140625" style="14" customWidth="1"/>
    <col min="13834" max="14081" width="9.109375" style="14"/>
    <col min="14082" max="14082" width="17.6640625" style="14" customWidth="1"/>
    <col min="14083" max="14083" width="9.109375" style="14"/>
    <col min="14084" max="14084" width="9.5546875" style="14" bestFit="1" customWidth="1"/>
    <col min="14085" max="14085" width="18" style="14" customWidth="1"/>
    <col min="14086" max="14086" width="9.109375" style="14"/>
    <col min="14087" max="14087" width="10.6640625" style="14" bestFit="1" customWidth="1"/>
    <col min="14088" max="14088" width="11" style="14" customWidth="1"/>
    <col min="14089" max="14089" width="11.44140625" style="14" customWidth="1"/>
    <col min="14090" max="14337" width="9.109375" style="14"/>
    <col min="14338" max="14338" width="17.6640625" style="14" customWidth="1"/>
    <col min="14339" max="14339" width="9.109375" style="14"/>
    <col min="14340" max="14340" width="9.5546875" style="14" bestFit="1" customWidth="1"/>
    <col min="14341" max="14341" width="18" style="14" customWidth="1"/>
    <col min="14342" max="14342" width="9.109375" style="14"/>
    <col min="14343" max="14343" width="10.6640625" style="14" bestFit="1" customWidth="1"/>
    <col min="14344" max="14344" width="11" style="14" customWidth="1"/>
    <col min="14345" max="14345" width="11.44140625" style="14" customWidth="1"/>
    <col min="14346" max="14593" width="9.109375" style="14"/>
    <col min="14594" max="14594" width="17.6640625" style="14" customWidth="1"/>
    <col min="14595" max="14595" width="9.109375" style="14"/>
    <col min="14596" max="14596" width="9.5546875" style="14" bestFit="1" customWidth="1"/>
    <col min="14597" max="14597" width="18" style="14" customWidth="1"/>
    <col min="14598" max="14598" width="9.109375" style="14"/>
    <col min="14599" max="14599" width="10.6640625" style="14" bestFit="1" customWidth="1"/>
    <col min="14600" max="14600" width="11" style="14" customWidth="1"/>
    <col min="14601" max="14601" width="11.44140625" style="14" customWidth="1"/>
    <col min="14602" max="14849" width="9.109375" style="14"/>
    <col min="14850" max="14850" width="17.6640625" style="14" customWidth="1"/>
    <col min="14851" max="14851" width="9.109375" style="14"/>
    <col min="14852" max="14852" width="9.5546875" style="14" bestFit="1" customWidth="1"/>
    <col min="14853" max="14853" width="18" style="14" customWidth="1"/>
    <col min="14854" max="14854" width="9.109375" style="14"/>
    <col min="14855" max="14855" width="10.6640625" style="14" bestFit="1" customWidth="1"/>
    <col min="14856" max="14856" width="11" style="14" customWidth="1"/>
    <col min="14857" max="14857" width="11.44140625" style="14" customWidth="1"/>
    <col min="14858" max="15105" width="9.109375" style="14"/>
    <col min="15106" max="15106" width="17.6640625" style="14" customWidth="1"/>
    <col min="15107" max="15107" width="9.109375" style="14"/>
    <col min="15108" max="15108" width="9.5546875" style="14" bestFit="1" customWidth="1"/>
    <col min="15109" max="15109" width="18" style="14" customWidth="1"/>
    <col min="15110" max="15110" width="9.109375" style="14"/>
    <col min="15111" max="15111" width="10.6640625" style="14" bestFit="1" customWidth="1"/>
    <col min="15112" max="15112" width="11" style="14" customWidth="1"/>
    <col min="15113" max="15113" width="11.44140625" style="14" customWidth="1"/>
    <col min="15114" max="15361" width="9.109375" style="14"/>
    <col min="15362" max="15362" width="17.6640625" style="14" customWidth="1"/>
    <col min="15363" max="15363" width="9.109375" style="14"/>
    <col min="15364" max="15364" width="9.5546875" style="14" bestFit="1" customWidth="1"/>
    <col min="15365" max="15365" width="18" style="14" customWidth="1"/>
    <col min="15366" max="15366" width="9.109375" style="14"/>
    <col min="15367" max="15367" width="10.6640625" style="14" bestFit="1" customWidth="1"/>
    <col min="15368" max="15368" width="11" style="14" customWidth="1"/>
    <col min="15369" max="15369" width="11.44140625" style="14" customWidth="1"/>
    <col min="15370" max="15617" width="9.109375" style="14"/>
    <col min="15618" max="15618" width="17.6640625" style="14" customWidth="1"/>
    <col min="15619" max="15619" width="9.109375" style="14"/>
    <col min="15620" max="15620" width="9.5546875" style="14" bestFit="1" customWidth="1"/>
    <col min="15621" max="15621" width="18" style="14" customWidth="1"/>
    <col min="15622" max="15622" width="9.109375" style="14"/>
    <col min="15623" max="15623" width="10.6640625" style="14" bestFit="1" customWidth="1"/>
    <col min="15624" max="15624" width="11" style="14" customWidth="1"/>
    <col min="15625" max="15625" width="11.44140625" style="14" customWidth="1"/>
    <col min="15626" max="15873" width="9.109375" style="14"/>
    <col min="15874" max="15874" width="17.6640625" style="14" customWidth="1"/>
    <col min="15875" max="15875" width="9.109375" style="14"/>
    <col min="15876" max="15876" width="9.5546875" style="14" bestFit="1" customWidth="1"/>
    <col min="15877" max="15877" width="18" style="14" customWidth="1"/>
    <col min="15878" max="15878" width="9.109375" style="14"/>
    <col min="15879" max="15879" width="10.6640625" style="14" bestFit="1" customWidth="1"/>
    <col min="15880" max="15880" width="11" style="14" customWidth="1"/>
    <col min="15881" max="15881" width="11.44140625" style="14" customWidth="1"/>
    <col min="15882" max="16129" width="9.109375" style="14"/>
    <col min="16130" max="16130" width="17.6640625" style="14" customWidth="1"/>
    <col min="16131" max="16131" width="9.109375" style="14"/>
    <col min="16132" max="16132" width="9.5546875" style="14" bestFit="1" customWidth="1"/>
    <col min="16133" max="16133" width="18" style="14" customWidth="1"/>
    <col min="16134" max="16134" width="9.109375" style="14"/>
    <col min="16135" max="16135" width="10.6640625" style="14" bestFit="1" customWidth="1"/>
    <col min="16136" max="16136" width="11" style="14" customWidth="1"/>
    <col min="16137" max="16137" width="11.44140625" style="14" customWidth="1"/>
    <col min="16138" max="16384" width="9.109375" style="14"/>
  </cols>
  <sheetData>
    <row r="1" spans="1:11" ht="14.4" x14ac:dyDescent="0.3">
      <c r="A1" s="86" t="s">
        <v>124</v>
      </c>
    </row>
    <row r="2" spans="1:11" ht="14.4" x14ac:dyDescent="0.3">
      <c r="A2" s="86" t="s">
        <v>115</v>
      </c>
    </row>
    <row r="4" spans="1:11" ht="17.399999999999999" x14ac:dyDescent="0.3">
      <c r="A4" s="99" t="s">
        <v>69</v>
      </c>
      <c r="B4" s="99"/>
      <c r="C4" s="99"/>
      <c r="D4" s="99"/>
      <c r="E4" s="99"/>
      <c r="F4" s="99"/>
      <c r="G4" s="99"/>
      <c r="H4" s="99"/>
      <c r="I4" s="99"/>
    </row>
    <row r="5" spans="1:11" ht="17.399999999999999" x14ac:dyDescent="0.3">
      <c r="A5" s="15"/>
      <c r="B5" s="16"/>
      <c r="C5" s="16"/>
      <c r="D5" s="16"/>
      <c r="E5" s="16"/>
      <c r="F5" s="16"/>
      <c r="G5" s="16"/>
      <c r="H5" s="16"/>
      <c r="I5" s="15"/>
      <c r="K5" s="17"/>
    </row>
    <row r="6" spans="1:11" x14ac:dyDescent="0.25">
      <c r="A6" s="15"/>
      <c r="B6" s="100" t="s">
        <v>70</v>
      </c>
      <c r="C6" s="100"/>
      <c r="D6" s="100"/>
      <c r="E6" s="100"/>
      <c r="F6" s="100"/>
      <c r="G6" s="100"/>
      <c r="H6" s="100"/>
      <c r="I6" s="15"/>
    </row>
    <row r="7" spans="1:11" x14ac:dyDescent="0.25">
      <c r="A7" s="18"/>
      <c r="B7" s="18"/>
      <c r="C7" s="18"/>
      <c r="D7" s="18"/>
      <c r="E7" s="18"/>
      <c r="F7" s="18"/>
      <c r="G7" s="18"/>
      <c r="H7" s="18"/>
      <c r="I7" s="15"/>
    </row>
    <row r="8" spans="1:11" x14ac:dyDescent="0.25">
      <c r="A8" s="15"/>
      <c r="B8" s="19" t="s">
        <v>111</v>
      </c>
      <c r="C8" s="18"/>
      <c r="D8" s="15"/>
      <c r="E8" s="15"/>
      <c r="F8" s="20">
        <f>AVERAGE(F20:F43)</f>
        <v>4784.0919583333352</v>
      </c>
      <c r="G8" s="21">
        <f>((D43/D19)^(1/24)-1)</f>
        <v>1.2481098892746845E-2</v>
      </c>
      <c r="H8" s="15"/>
      <c r="I8" s="15"/>
    </row>
    <row r="9" spans="1:11" x14ac:dyDescent="0.25">
      <c r="A9" s="15"/>
      <c r="B9" s="19"/>
      <c r="C9" s="18"/>
      <c r="D9" s="15"/>
      <c r="E9" s="15"/>
      <c r="F9" s="20"/>
      <c r="G9" s="21"/>
      <c r="H9" s="15"/>
      <c r="I9" s="15"/>
    </row>
    <row r="10" spans="1:11" x14ac:dyDescent="0.25">
      <c r="A10" s="15"/>
      <c r="B10" s="19" t="s">
        <v>112</v>
      </c>
      <c r="C10" s="18"/>
      <c r="D10" s="15"/>
      <c r="E10" s="15"/>
      <c r="F10" s="20">
        <f>AVERAGE(C50:C58)</f>
        <v>4588.3407034135244</v>
      </c>
      <c r="G10" s="21">
        <f>+(B58/B49)^(1/9)-1</f>
        <v>9.5692577782506838E-3</v>
      </c>
      <c r="H10" s="15"/>
      <c r="I10" s="15"/>
    </row>
    <row r="11" spans="1:11" x14ac:dyDescent="0.25">
      <c r="A11" s="15"/>
      <c r="B11" s="19" t="s">
        <v>113</v>
      </c>
      <c r="C11" s="18"/>
      <c r="D11" s="15"/>
      <c r="E11" s="15"/>
      <c r="F11" s="20">
        <f>AVERAGE(F50:F58)</f>
        <v>10999.273229072685</v>
      </c>
      <c r="G11" s="21">
        <f>(E58/E49)^(1/9)-1</f>
        <v>2.1878151356999664E-2</v>
      </c>
      <c r="H11" s="15"/>
      <c r="I11" s="21"/>
    </row>
    <row r="12" spans="1:11" x14ac:dyDescent="0.25">
      <c r="A12" s="18"/>
      <c r="B12" s="15"/>
      <c r="C12" s="15"/>
      <c r="D12" s="15"/>
      <c r="E12" s="15"/>
      <c r="F12" s="15"/>
      <c r="G12" s="15"/>
      <c r="H12" s="18"/>
      <c r="I12" s="15"/>
    </row>
    <row r="13" spans="1:11" x14ac:dyDescent="0.25">
      <c r="A13" s="15"/>
      <c r="B13" s="101" t="s">
        <v>71</v>
      </c>
      <c r="C13" s="101"/>
      <c r="D13" s="101"/>
      <c r="E13" s="101"/>
      <c r="F13" s="101"/>
      <c r="G13" s="101"/>
      <c r="H13" s="101"/>
      <c r="I13" s="15"/>
    </row>
    <row r="14" spans="1:11" x14ac:dyDescent="0.25">
      <c r="A14" s="22"/>
      <c r="B14" s="23"/>
      <c r="C14" s="23"/>
      <c r="D14" s="24"/>
      <c r="E14" s="24"/>
      <c r="F14" s="24"/>
      <c r="G14" s="24"/>
      <c r="H14" s="24"/>
      <c r="I14" s="15"/>
    </row>
    <row r="15" spans="1:11" x14ac:dyDescent="0.25">
      <c r="A15" s="18"/>
      <c r="B15" s="18"/>
      <c r="C15" s="18"/>
      <c r="D15" s="25"/>
      <c r="E15" s="18"/>
      <c r="F15" s="23" t="s">
        <v>72</v>
      </c>
      <c r="G15" s="23"/>
      <c r="H15" s="23"/>
      <c r="I15" s="15"/>
    </row>
    <row r="16" spans="1:11" x14ac:dyDescent="0.25">
      <c r="A16" s="18"/>
      <c r="B16" s="18"/>
      <c r="C16" s="25"/>
      <c r="D16" s="26"/>
      <c r="E16" s="27"/>
      <c r="F16" s="28" t="s">
        <v>73</v>
      </c>
      <c r="G16" s="18"/>
      <c r="H16" s="25" t="s">
        <v>74</v>
      </c>
      <c r="I16" s="15"/>
    </row>
    <row r="17" spans="1:28" x14ac:dyDescent="0.25">
      <c r="A17" s="18"/>
      <c r="B17" s="25"/>
      <c r="C17" s="15"/>
      <c r="D17" s="20"/>
      <c r="E17" s="27"/>
      <c r="F17" s="20"/>
      <c r="G17" s="18"/>
      <c r="H17" s="21"/>
      <c r="I17" s="15"/>
    </row>
    <row r="18" spans="1:28" x14ac:dyDescent="0.25">
      <c r="A18" s="18"/>
      <c r="B18" s="29">
        <v>1989</v>
      </c>
      <c r="C18" s="30"/>
      <c r="D18" s="20">
        <v>322958.82399999996</v>
      </c>
      <c r="E18" s="18"/>
      <c r="F18" s="20"/>
      <c r="G18" s="18"/>
      <c r="H18" s="21"/>
      <c r="I18" s="15"/>
    </row>
    <row r="19" spans="1:28" x14ac:dyDescent="0.25">
      <c r="A19" s="18"/>
      <c r="B19" s="25">
        <v>1990</v>
      </c>
      <c r="C19" s="31"/>
      <c r="D19" s="20">
        <v>331129.12599999993</v>
      </c>
      <c r="E19" s="18"/>
      <c r="F19" s="20">
        <f>+D19-D18</f>
        <v>8170.3019999999669</v>
      </c>
      <c r="G19" s="18"/>
      <c r="H19" s="21">
        <v>-3.4431211365194225E-2</v>
      </c>
      <c r="I19" s="15"/>
    </row>
    <row r="20" spans="1:28" x14ac:dyDescent="0.25">
      <c r="A20" s="18"/>
      <c r="B20" s="25">
        <v>1991</v>
      </c>
      <c r="C20" s="31"/>
      <c r="D20" s="20">
        <v>345158.70600000006</v>
      </c>
      <c r="E20" s="18"/>
      <c r="F20" s="20">
        <f t="shared" ref="F20:F29" si="0">+D20-D19</f>
        <v>14029.580000000133</v>
      </c>
      <c r="G20" s="18"/>
      <c r="H20" s="21">
        <f t="shared" ref="H20:H42" si="1">(D20/D19)-1</f>
        <v>4.2368909583629044E-2</v>
      </c>
      <c r="I20" s="15"/>
    </row>
    <row r="21" spans="1:28" x14ac:dyDescent="0.25">
      <c r="A21" s="18"/>
      <c r="B21" s="25">
        <v>1992</v>
      </c>
      <c r="C21" s="31"/>
      <c r="D21" s="20">
        <v>352632.36900000001</v>
      </c>
      <c r="E21" s="18"/>
      <c r="F21" s="20">
        <f t="shared" si="0"/>
        <v>7473.6629999999423</v>
      </c>
      <c r="G21" s="18"/>
      <c r="H21" s="21">
        <f t="shared" si="1"/>
        <v>2.1652830625688901E-2</v>
      </c>
      <c r="I21" s="15"/>
      <c r="AA21" s="32"/>
      <c r="AB21" s="32"/>
    </row>
    <row r="22" spans="1:28" x14ac:dyDescent="0.25">
      <c r="A22" s="18"/>
      <c r="B22" s="25">
        <v>1993</v>
      </c>
      <c r="C22" s="31"/>
      <c r="D22" s="20">
        <v>330203.52900000004</v>
      </c>
      <c r="E22" s="18"/>
      <c r="F22" s="20">
        <f t="shared" si="0"/>
        <v>-22428.839999999967</v>
      </c>
      <c r="G22" s="18"/>
      <c r="H22" s="21">
        <f t="shared" si="1"/>
        <v>-6.3604030632820274E-2</v>
      </c>
      <c r="I22" s="15"/>
    </row>
    <row r="23" spans="1:28" x14ac:dyDescent="0.25">
      <c r="A23" s="18"/>
      <c r="B23" s="25">
        <v>1994</v>
      </c>
      <c r="C23" s="31"/>
      <c r="D23" s="20">
        <v>352010.95199999999</v>
      </c>
      <c r="E23" s="18"/>
      <c r="F23" s="20">
        <f t="shared" si="0"/>
        <v>21807.422999999952</v>
      </c>
      <c r="G23" s="18"/>
      <c r="H23" s="21">
        <f t="shared" si="1"/>
        <v>6.6042368069300528E-2</v>
      </c>
      <c r="I23" s="15"/>
    </row>
    <row r="24" spans="1:28" x14ac:dyDescent="0.25">
      <c r="A24" s="18"/>
      <c r="B24" s="25">
        <v>1995</v>
      </c>
      <c r="C24" s="31"/>
      <c r="D24" s="20">
        <v>357868.43299999996</v>
      </c>
      <c r="E24" s="18"/>
      <c r="F24" s="20">
        <f t="shared" si="0"/>
        <v>5857.4809999999707</v>
      </c>
      <c r="G24" s="18"/>
      <c r="H24" s="21">
        <f t="shared" si="1"/>
        <v>1.6640053290160051E-2</v>
      </c>
      <c r="I24" s="15"/>
      <c r="AA24" s="33"/>
    </row>
    <row r="25" spans="1:28" x14ac:dyDescent="0.25">
      <c r="A25" s="18"/>
      <c r="B25" s="25">
        <v>1996</v>
      </c>
      <c r="C25" s="31"/>
      <c r="D25" s="20">
        <v>368097.86</v>
      </c>
      <c r="E25" s="18"/>
      <c r="F25" s="20">
        <f>+D25-D24</f>
        <v>10229.427000000025</v>
      </c>
      <c r="G25" s="18"/>
      <c r="H25" s="21">
        <f t="shared" si="1"/>
        <v>2.8584323334268635E-2</v>
      </c>
      <c r="I25" s="15"/>
    </row>
    <row r="26" spans="1:28" x14ac:dyDescent="0.25">
      <c r="A26" s="18"/>
      <c r="B26" s="25">
        <v>1997</v>
      </c>
      <c r="C26" s="31"/>
      <c r="D26" s="20">
        <v>382554.90300000005</v>
      </c>
      <c r="E26" s="18"/>
      <c r="F26" s="20">
        <f t="shared" si="0"/>
        <v>14457.043000000063</v>
      </c>
      <c r="G26" s="18"/>
      <c r="H26" s="21">
        <f t="shared" si="1"/>
        <v>3.9274998773424219E-2</v>
      </c>
      <c r="I26" s="15"/>
    </row>
    <row r="27" spans="1:28" x14ac:dyDescent="0.25">
      <c r="A27" s="18"/>
      <c r="B27" s="25">
        <v>1998</v>
      </c>
      <c r="C27" s="31"/>
      <c r="D27" s="20">
        <v>373338.65500000009</v>
      </c>
      <c r="E27" s="18"/>
      <c r="F27" s="20">
        <f t="shared" si="0"/>
        <v>-9216.2479999999632</v>
      </c>
      <c r="G27" s="18"/>
      <c r="H27" s="21">
        <f t="shared" si="1"/>
        <v>-2.4091308012852641E-2</v>
      </c>
      <c r="I27" s="15"/>
    </row>
    <row r="28" spans="1:28" x14ac:dyDescent="0.25">
      <c r="A28" s="18"/>
      <c r="B28" s="25">
        <v>1999</v>
      </c>
      <c r="C28" s="31"/>
      <c r="D28" s="20">
        <v>473336.22699999996</v>
      </c>
      <c r="E28" s="18"/>
      <c r="F28" s="20">
        <f t="shared" si="0"/>
        <v>99997.571999999869</v>
      </c>
      <c r="G28" s="18"/>
      <c r="H28" s="21">
        <f t="shared" si="1"/>
        <v>0.26784682127276604</v>
      </c>
      <c r="I28" s="15"/>
    </row>
    <row r="29" spans="1:28" ht="14.4" x14ac:dyDescent="0.3">
      <c r="A29" s="34"/>
      <c r="B29" s="25">
        <v>2000</v>
      </c>
      <c r="C29" s="20"/>
      <c r="D29" s="20">
        <v>408400.51700000005</v>
      </c>
      <c r="E29" s="35"/>
      <c r="F29" s="20">
        <f t="shared" si="0"/>
        <v>-64935.709999999905</v>
      </c>
      <c r="G29" s="18"/>
      <c r="H29" s="21">
        <f t="shared" si="1"/>
        <v>-0.13718728104029088</v>
      </c>
      <c r="I29" s="15"/>
      <c r="L29" s="36"/>
    </row>
    <row r="30" spans="1:28" ht="14.4" x14ac:dyDescent="0.3">
      <c r="A30" s="34"/>
      <c r="B30" s="25">
        <v>2001</v>
      </c>
      <c r="C30" s="15"/>
      <c r="D30" s="20">
        <v>419055.38799999998</v>
      </c>
      <c r="E30" s="18"/>
      <c r="F30" s="20">
        <f>+D30-D29</f>
        <v>10654.870999999926</v>
      </c>
      <c r="G30" s="18"/>
      <c r="H30" s="21">
        <f t="shared" si="1"/>
        <v>2.6089269127932857E-2</v>
      </c>
      <c r="I30" s="15"/>
      <c r="L30" s="36"/>
    </row>
    <row r="31" spans="1:28" ht="14.4" x14ac:dyDescent="0.3">
      <c r="A31" s="34"/>
      <c r="B31" s="25">
        <v>2002</v>
      </c>
      <c r="C31" s="15"/>
      <c r="D31" s="20">
        <v>419855.72899999999</v>
      </c>
      <c r="E31" s="18"/>
      <c r="F31" s="20">
        <f t="shared" ref="F31:F42" si="2">+D31-D30</f>
        <v>800.3410000000149</v>
      </c>
      <c r="G31" s="18"/>
      <c r="H31" s="21">
        <f t="shared" si="1"/>
        <v>1.9098692509831316E-3</v>
      </c>
      <c r="I31" s="15"/>
      <c r="L31" s="36"/>
    </row>
    <row r="32" spans="1:28" ht="14.4" x14ac:dyDescent="0.3">
      <c r="A32" s="34"/>
      <c r="B32" s="25">
        <v>2003</v>
      </c>
      <c r="C32" s="15"/>
      <c r="D32" s="20">
        <v>424539.22000000003</v>
      </c>
      <c r="E32" s="18"/>
      <c r="F32" s="20">
        <f t="shared" si="2"/>
        <v>4683.4910000000382</v>
      </c>
      <c r="G32" s="18"/>
      <c r="H32" s="21">
        <f t="shared" si="1"/>
        <v>1.1155000816959193E-2</v>
      </c>
      <c r="I32" s="15"/>
      <c r="K32"/>
      <c r="L32"/>
      <c r="M32"/>
      <c r="N32"/>
      <c r="O32"/>
      <c r="P32"/>
      <c r="Q32"/>
      <c r="R32"/>
    </row>
    <row r="33" spans="1:18" ht="14.4" x14ac:dyDescent="0.3">
      <c r="A33" s="34"/>
      <c r="B33" s="25">
        <v>2004</v>
      </c>
      <c r="C33" s="15"/>
      <c r="D33" s="20">
        <v>413074.80300000001</v>
      </c>
      <c r="E33" s="18"/>
      <c r="F33" s="20">
        <f t="shared" si="2"/>
        <v>-11464.417000000016</v>
      </c>
      <c r="G33" s="18"/>
      <c r="H33" s="21">
        <f t="shared" si="1"/>
        <v>-2.7004376650995865E-2</v>
      </c>
      <c r="I33" s="15"/>
      <c r="K33"/>
      <c r="L33" t="s">
        <v>2</v>
      </c>
      <c r="M33" t="s">
        <v>110</v>
      </c>
      <c r="N33" t="s">
        <v>100</v>
      </c>
      <c r="O33"/>
      <c r="P33"/>
      <c r="Q33"/>
      <c r="R33"/>
    </row>
    <row r="34" spans="1:18" ht="14.4" x14ac:dyDescent="0.3">
      <c r="A34" s="34"/>
      <c r="B34" s="25">
        <v>2005</v>
      </c>
      <c r="C34" s="15"/>
      <c r="D34" s="20">
        <v>424164.20500000002</v>
      </c>
      <c r="E34" s="18"/>
      <c r="F34" s="20">
        <f t="shared" si="2"/>
        <v>11089.402000000002</v>
      </c>
      <c r="G34" s="18"/>
      <c r="H34" s="21">
        <f t="shared" si="1"/>
        <v>2.6845989925945668E-2</v>
      </c>
      <c r="I34" s="39"/>
      <c r="K34">
        <v>2000</v>
      </c>
      <c r="L34" s="93">
        <f>D29</f>
        <v>408400.51700000005</v>
      </c>
      <c r="M34"/>
      <c r="N34"/>
      <c r="O34"/>
      <c r="P34"/>
      <c r="Q34"/>
      <c r="R34"/>
    </row>
    <row r="35" spans="1:18" ht="14.4" x14ac:dyDescent="0.3">
      <c r="A35" s="34"/>
      <c r="B35" s="25">
        <v>2006</v>
      </c>
      <c r="C35" s="15"/>
      <c r="D35" s="20">
        <v>421744.44180000003</v>
      </c>
      <c r="E35" s="34"/>
      <c r="F35" s="20">
        <f t="shared" si="2"/>
        <v>-2419.7631999999867</v>
      </c>
      <c r="G35" s="18"/>
      <c r="H35" s="21">
        <f t="shared" si="1"/>
        <v>-5.7047793554385606E-3</v>
      </c>
      <c r="I35" s="39"/>
      <c r="K35">
        <v>2001</v>
      </c>
      <c r="L35" s="93">
        <f t="shared" ref="L35:L48" si="3">D30</f>
        <v>419055.38799999998</v>
      </c>
      <c r="M35"/>
      <c r="N35"/>
      <c r="O35"/>
      <c r="P35"/>
      <c r="Q35"/>
      <c r="R35"/>
    </row>
    <row r="36" spans="1:18" ht="14.4" x14ac:dyDescent="0.3">
      <c r="A36" s="34"/>
      <c r="B36" s="25">
        <v>2007</v>
      </c>
      <c r="C36" s="15"/>
      <c r="D36" s="20">
        <v>436891.61900000001</v>
      </c>
      <c r="E36" s="18"/>
      <c r="F36" s="20">
        <f t="shared" si="2"/>
        <v>15147.177199999976</v>
      </c>
      <c r="G36" s="18"/>
      <c r="H36" s="21">
        <f t="shared" si="1"/>
        <v>3.5915534856492792E-2</v>
      </c>
      <c r="I36" s="39"/>
      <c r="K36">
        <v>2002</v>
      </c>
      <c r="L36" s="93">
        <f t="shared" si="3"/>
        <v>419855.72899999999</v>
      </c>
      <c r="M36"/>
      <c r="N36"/>
      <c r="O36"/>
      <c r="P36"/>
      <c r="Q36"/>
      <c r="R36"/>
    </row>
    <row r="37" spans="1:18" ht="14.4" x14ac:dyDescent="0.3">
      <c r="A37" s="34"/>
      <c r="B37" s="25">
        <v>2008</v>
      </c>
      <c r="C37" s="15"/>
      <c r="D37" s="20">
        <v>422853.88300000003</v>
      </c>
      <c r="E37" s="18"/>
      <c r="F37" s="20">
        <f t="shared" si="2"/>
        <v>-14037.735999999975</v>
      </c>
      <c r="G37" s="18"/>
      <c r="H37" s="21">
        <f t="shared" si="1"/>
        <v>-3.2130934514447596E-2</v>
      </c>
      <c r="I37" s="39"/>
      <c r="K37">
        <v>2003</v>
      </c>
      <c r="L37" s="93">
        <f t="shared" si="3"/>
        <v>424539.22000000003</v>
      </c>
      <c r="M37"/>
      <c r="N37"/>
      <c r="O37"/>
      <c r="P37"/>
      <c r="Q37"/>
      <c r="R37"/>
    </row>
    <row r="38" spans="1:18" ht="14.4" x14ac:dyDescent="0.3">
      <c r="A38" s="34"/>
      <c r="B38" s="25">
        <v>2009</v>
      </c>
      <c r="C38" s="15"/>
      <c r="D38" s="20">
        <v>421698.41599999997</v>
      </c>
      <c r="E38" s="18"/>
      <c r="F38" s="20">
        <f t="shared" si="2"/>
        <v>-1155.4670000000624</v>
      </c>
      <c r="G38" s="18"/>
      <c r="H38" s="21">
        <f t="shared" si="1"/>
        <v>-2.7325443763278612E-3</v>
      </c>
      <c r="I38" s="39"/>
      <c r="K38">
        <v>2004</v>
      </c>
      <c r="L38" s="93">
        <f t="shared" si="3"/>
        <v>413074.80300000001</v>
      </c>
      <c r="M38"/>
      <c r="N38"/>
      <c r="O38"/>
      <c r="P38"/>
      <c r="Q38"/>
      <c r="R38"/>
    </row>
    <row r="39" spans="1:18" ht="14.4" x14ac:dyDescent="0.3">
      <c r="A39" s="34"/>
      <c r="B39" s="25">
        <v>2010</v>
      </c>
      <c r="C39" s="15"/>
      <c r="D39" s="20">
        <v>430802.49800000002</v>
      </c>
      <c r="E39" s="18"/>
      <c r="F39" s="20">
        <f t="shared" si="2"/>
        <v>9104.0820000000531</v>
      </c>
      <c r="G39" s="18"/>
      <c r="H39" s="21">
        <f t="shared" si="1"/>
        <v>2.1589082753395994E-2</v>
      </c>
      <c r="I39" s="39"/>
      <c r="K39">
        <v>2005</v>
      </c>
      <c r="L39" s="93">
        <f t="shared" si="3"/>
        <v>424164.20500000002</v>
      </c>
      <c r="M39"/>
      <c r="N39"/>
      <c r="O39"/>
      <c r="P39"/>
      <c r="Q39"/>
      <c r="R39"/>
    </row>
    <row r="40" spans="1:18" ht="14.4" x14ac:dyDescent="0.3">
      <c r="A40" s="34"/>
      <c r="B40" s="25">
        <v>2011</v>
      </c>
      <c r="C40" s="15"/>
      <c r="D40" s="20">
        <v>437469.70099999994</v>
      </c>
      <c r="E40" s="18"/>
      <c r="F40" s="20">
        <f t="shared" si="2"/>
        <v>6667.2029999999213</v>
      </c>
      <c r="G40" s="18"/>
      <c r="H40" s="21">
        <f t="shared" si="1"/>
        <v>1.5476240344362902E-2</v>
      </c>
      <c r="I40" s="39"/>
      <c r="K40">
        <v>2006</v>
      </c>
      <c r="L40" s="93">
        <f t="shared" si="3"/>
        <v>421744.44180000003</v>
      </c>
      <c r="M40"/>
      <c r="N40"/>
      <c r="O40"/>
      <c r="P40"/>
      <c r="Q40"/>
      <c r="R40"/>
    </row>
    <row r="41" spans="1:18" ht="14.4" x14ac:dyDescent="0.3">
      <c r="A41" s="34"/>
      <c r="B41" s="25">
        <v>2012</v>
      </c>
      <c r="C41" s="15"/>
      <c r="D41" s="20">
        <v>441330.36499999993</v>
      </c>
      <c r="E41" s="18"/>
      <c r="F41" s="20">
        <f t="shared" si="2"/>
        <v>3860.6639999999898</v>
      </c>
      <c r="G41" s="18"/>
      <c r="H41" s="21">
        <f t="shared" si="1"/>
        <v>8.8249860302895833E-3</v>
      </c>
      <c r="I41" s="39"/>
      <c r="K41">
        <v>2007</v>
      </c>
      <c r="L41" s="93">
        <f t="shared" si="3"/>
        <v>436891.61900000001</v>
      </c>
      <c r="M41"/>
      <c r="N41"/>
      <c r="O41"/>
      <c r="P41"/>
      <c r="Q41"/>
      <c r="R41"/>
    </row>
    <row r="42" spans="1:18" ht="14.4" x14ac:dyDescent="0.3">
      <c r="A42" s="18"/>
      <c r="B42" s="25">
        <v>2013</v>
      </c>
      <c r="C42" s="15"/>
      <c r="D42" s="20">
        <v>441529.48800000001</v>
      </c>
      <c r="E42" s="18"/>
      <c r="F42" s="20">
        <f t="shared" si="2"/>
        <v>199.12300000007963</v>
      </c>
      <c r="G42" s="18"/>
      <c r="H42" s="21">
        <f t="shared" si="1"/>
        <v>4.5118807993205223E-4</v>
      </c>
      <c r="I42" s="15"/>
      <c r="K42">
        <v>2008</v>
      </c>
      <c r="L42" s="93">
        <f t="shared" si="3"/>
        <v>422853.88300000003</v>
      </c>
      <c r="M42"/>
      <c r="N42"/>
      <c r="O42"/>
      <c r="P42"/>
      <c r="Q42"/>
      <c r="R42"/>
    </row>
    <row r="43" spans="1:18" ht="14.4" x14ac:dyDescent="0.3">
      <c r="A43" s="18"/>
      <c r="B43" s="25">
        <v>2014</v>
      </c>
      <c r="C43" s="15"/>
      <c r="D43" s="20">
        <v>445947.33299999998</v>
      </c>
      <c r="E43" s="18"/>
      <c r="F43" s="20">
        <f t="shared" ref="F43" si="4">+D43-D42</f>
        <v>4417.8449999999721</v>
      </c>
      <c r="G43" s="18"/>
      <c r="H43" s="21">
        <f t="shared" ref="H43" si="5">(D43/D42)-1</f>
        <v>1.0005775650481441E-2</v>
      </c>
      <c r="I43" s="15"/>
      <c r="K43">
        <v>2009</v>
      </c>
      <c r="L43" s="93">
        <f t="shared" si="3"/>
        <v>421698.41599999997</v>
      </c>
      <c r="M43"/>
      <c r="N43"/>
      <c r="O43"/>
      <c r="P43"/>
      <c r="Q43"/>
      <c r="R43"/>
    </row>
    <row r="44" spans="1:18" ht="14.4" x14ac:dyDescent="0.3">
      <c r="A44" s="18"/>
      <c r="B44" s="25"/>
      <c r="C44" s="15"/>
      <c r="D44" s="20"/>
      <c r="E44" s="18"/>
      <c r="F44" s="40"/>
      <c r="G44" s="18"/>
      <c r="H44" s="21"/>
      <c r="I44" s="15"/>
      <c r="K44">
        <v>2010</v>
      </c>
      <c r="L44" s="93">
        <f t="shared" si="3"/>
        <v>430802.49800000002</v>
      </c>
      <c r="M44"/>
      <c r="N44"/>
      <c r="O44"/>
      <c r="P44"/>
      <c r="Q44"/>
      <c r="R44"/>
    </row>
    <row r="45" spans="1:18" ht="14.4" x14ac:dyDescent="0.3">
      <c r="A45" s="102" t="s">
        <v>77</v>
      </c>
      <c r="B45" s="102"/>
      <c r="C45" s="102"/>
      <c r="D45" s="102"/>
      <c r="E45" s="102"/>
      <c r="F45" s="102"/>
      <c r="G45" s="102"/>
      <c r="H45" s="102"/>
      <c r="I45" s="102"/>
      <c r="K45">
        <v>2011</v>
      </c>
      <c r="L45" s="93">
        <f t="shared" si="3"/>
        <v>437469.70099999994</v>
      </c>
      <c r="M45"/>
      <c r="N45"/>
      <c r="O45"/>
      <c r="P45"/>
      <c r="Q45"/>
      <c r="R45"/>
    </row>
    <row r="46" spans="1:18" ht="14.4" x14ac:dyDescent="0.3">
      <c r="A46" s="18"/>
      <c r="B46" s="18"/>
      <c r="C46" s="18"/>
      <c r="D46" s="18"/>
      <c r="E46" s="41"/>
      <c r="F46" s="18"/>
      <c r="G46" s="42"/>
      <c r="H46" s="18"/>
      <c r="I46" s="15"/>
      <c r="K46">
        <v>2012</v>
      </c>
      <c r="L46" s="93">
        <f t="shared" si="3"/>
        <v>441330.36499999993</v>
      </c>
      <c r="M46"/>
      <c r="N46"/>
      <c r="O46"/>
      <c r="P46"/>
      <c r="Q46"/>
      <c r="R46"/>
    </row>
    <row r="47" spans="1:18" ht="14.4" x14ac:dyDescent="0.3">
      <c r="A47" s="18"/>
      <c r="B47" s="43" t="s">
        <v>100</v>
      </c>
      <c r="C47" s="103" t="s">
        <v>72</v>
      </c>
      <c r="D47" s="103"/>
      <c r="E47" s="43">
        <v>2015</v>
      </c>
      <c r="F47" s="103" t="s">
        <v>72</v>
      </c>
      <c r="G47" s="103"/>
      <c r="H47" s="103" t="s">
        <v>78</v>
      </c>
      <c r="I47" s="103"/>
      <c r="K47">
        <v>2013</v>
      </c>
      <c r="L47" s="93">
        <f t="shared" si="3"/>
        <v>441529.48800000001</v>
      </c>
      <c r="M47"/>
      <c r="N47"/>
      <c r="O47"/>
      <c r="P47"/>
      <c r="Q47"/>
      <c r="R47"/>
    </row>
    <row r="48" spans="1:18" ht="15" customHeight="1" x14ac:dyDescent="0.3">
      <c r="A48" s="18"/>
      <c r="B48" s="44" t="s">
        <v>79</v>
      </c>
      <c r="C48" s="45" t="s">
        <v>73</v>
      </c>
      <c r="D48" s="46" t="s">
        <v>74</v>
      </c>
      <c r="E48" s="44" t="s">
        <v>80</v>
      </c>
      <c r="F48" s="45" t="s">
        <v>73</v>
      </c>
      <c r="G48" s="46" t="s">
        <v>74</v>
      </c>
      <c r="H48" s="45" t="s">
        <v>73</v>
      </c>
      <c r="I48" s="46" t="s">
        <v>74</v>
      </c>
      <c r="J48" s="47"/>
      <c r="K48">
        <v>2014</v>
      </c>
      <c r="L48" s="93">
        <f t="shared" si="3"/>
        <v>445947.33299999998</v>
      </c>
      <c r="M48"/>
      <c r="N48"/>
      <c r="O48"/>
      <c r="P48"/>
      <c r="Q48"/>
      <c r="R48"/>
    </row>
    <row r="49" spans="1:18" ht="14.4" x14ac:dyDescent="0.3">
      <c r="A49" s="25">
        <v>2015</v>
      </c>
      <c r="B49" s="42">
        <v>461425.5497726851</v>
      </c>
      <c r="C49" s="20">
        <f>+B49-D43</f>
        <v>15478.216772685118</v>
      </c>
      <c r="D49" s="21">
        <f>+B49/D43-1</f>
        <v>3.4708620564135373E-2</v>
      </c>
      <c r="E49" s="66">
        <f>Err!N196</f>
        <v>460340.37789296394</v>
      </c>
      <c r="F49" s="20">
        <f>+E49-D43</f>
        <v>14393.044892963953</v>
      </c>
      <c r="G49" s="21">
        <f>+E49/D43-1</f>
        <v>3.2275212402635756E-2</v>
      </c>
      <c r="H49" s="20">
        <f t="shared" ref="H49:H58" si="6">+E49-B49</f>
        <v>-1085.1718797211652</v>
      </c>
      <c r="I49" s="21">
        <f t="shared" ref="I49:I58" si="7">(E49/B49)-1</f>
        <v>-2.3517810841982012E-3</v>
      </c>
      <c r="J49" s="47"/>
      <c r="K49">
        <v>2015</v>
      </c>
      <c r="L49"/>
      <c r="M49" s="93">
        <f>E49</f>
        <v>460340.37789296394</v>
      </c>
      <c r="N49" s="93">
        <f>B49</f>
        <v>461425.5497726851</v>
      </c>
      <c r="O49"/>
      <c r="P49" s="94">
        <f>M49/N49-1</f>
        <v>-2.3517810841982012E-3</v>
      </c>
      <c r="Q49"/>
      <c r="R49"/>
    </row>
    <row r="50" spans="1:18" ht="14.4" x14ac:dyDescent="0.3">
      <c r="A50" s="25">
        <v>2016</v>
      </c>
      <c r="B50" s="42">
        <v>467600.26909229491</v>
      </c>
      <c r="C50" s="20">
        <f t="shared" ref="C50:C58" si="8">+B50-B49</f>
        <v>6174.7193196098087</v>
      </c>
      <c r="D50" s="21">
        <f t="shared" ref="D50:D58" si="9">+B50/B49-1</f>
        <v>1.3381832286165629E-2</v>
      </c>
      <c r="E50" s="66">
        <f>Err!N208</f>
        <v>477951.35364863591</v>
      </c>
      <c r="F50" s="20">
        <f t="shared" ref="F50:F58" si="10">+E50-E49</f>
        <v>17610.975755671971</v>
      </c>
      <c r="G50" s="21">
        <f t="shared" ref="G50:G58" si="11">+E50/E49-1</f>
        <v>3.8256421989918854E-2</v>
      </c>
      <c r="H50" s="20">
        <f t="shared" si="6"/>
        <v>10351.084556340997</v>
      </c>
      <c r="I50" s="21">
        <f t="shared" si="7"/>
        <v>2.2136609494332715E-2</v>
      </c>
      <c r="J50" s="47"/>
      <c r="K50">
        <v>2016</v>
      </c>
      <c r="L50"/>
      <c r="M50" s="93">
        <f t="shared" ref="M50:M58" si="12">E50</f>
        <v>477951.35364863591</v>
      </c>
      <c r="N50" s="93">
        <f t="shared" ref="N50:N58" si="13">B50</f>
        <v>467600.26909229491</v>
      </c>
      <c r="O50"/>
      <c r="P50" s="94">
        <f t="shared" ref="P50:P58" si="14">M50/N50-1</f>
        <v>2.2136609494332715E-2</v>
      </c>
      <c r="Q50"/>
      <c r="R50"/>
    </row>
    <row r="51" spans="1:18" ht="14.4" x14ac:dyDescent="0.3">
      <c r="A51" s="25">
        <v>2017</v>
      </c>
      <c r="B51" s="42">
        <v>473303.23180272995</v>
      </c>
      <c r="C51" s="20">
        <f t="shared" si="8"/>
        <v>5702.9627104350366</v>
      </c>
      <c r="D51" s="21">
        <f t="shared" si="9"/>
        <v>1.2196234877079215E-2</v>
      </c>
      <c r="E51" s="66">
        <f>Err!N220</f>
        <v>488393.48934704944</v>
      </c>
      <c r="F51" s="20">
        <f t="shared" si="10"/>
        <v>10442.135698413535</v>
      </c>
      <c r="G51" s="21">
        <f t="shared" si="11"/>
        <v>2.1847695625714314E-2</v>
      </c>
      <c r="H51" s="20">
        <f t="shared" si="6"/>
        <v>15090.257544319495</v>
      </c>
      <c r="I51" s="21">
        <f t="shared" si="7"/>
        <v>3.1882853380999165E-2</v>
      </c>
      <c r="J51" s="47"/>
      <c r="K51">
        <v>2017</v>
      </c>
      <c r="L51"/>
      <c r="M51" s="93">
        <f t="shared" si="12"/>
        <v>488393.48934704944</v>
      </c>
      <c r="N51" s="93">
        <f t="shared" si="13"/>
        <v>473303.23180272995</v>
      </c>
      <c r="O51"/>
      <c r="P51" s="94">
        <f t="shared" si="14"/>
        <v>3.1882853380999165E-2</v>
      </c>
      <c r="Q51"/>
      <c r="R51"/>
    </row>
    <row r="52" spans="1:18" ht="14.4" x14ac:dyDescent="0.3">
      <c r="A52" s="25">
        <v>2018</v>
      </c>
      <c r="B52" s="42">
        <v>478570.48072420375</v>
      </c>
      <c r="C52" s="20">
        <f t="shared" si="8"/>
        <v>5267.2489214738016</v>
      </c>
      <c r="D52" s="21">
        <f t="shared" si="9"/>
        <v>1.1128698406329907E-2</v>
      </c>
      <c r="E52" s="66">
        <f>Err!N232</f>
        <v>498757.51732473425</v>
      </c>
      <c r="F52" s="20">
        <f t="shared" si="10"/>
        <v>10364.027977684804</v>
      </c>
      <c r="G52" s="21">
        <f t="shared" si="11"/>
        <v>2.122065138816831E-2</v>
      </c>
      <c r="H52" s="20">
        <f t="shared" si="6"/>
        <v>20187.036600530497</v>
      </c>
      <c r="I52" s="21">
        <f t="shared" si="7"/>
        <v>4.2181951068068768E-2</v>
      </c>
      <c r="J52" s="47"/>
      <c r="K52">
        <v>2018</v>
      </c>
      <c r="L52"/>
      <c r="M52" s="93">
        <f t="shared" si="12"/>
        <v>498757.51732473425</v>
      </c>
      <c r="N52" s="93">
        <f t="shared" si="13"/>
        <v>478570.48072420375</v>
      </c>
      <c r="O52"/>
      <c r="P52" s="94">
        <f t="shared" si="14"/>
        <v>4.2181951068068768E-2</v>
      </c>
      <c r="Q52"/>
      <c r="R52"/>
    </row>
    <row r="53" spans="1:18" ht="14.4" x14ac:dyDescent="0.3">
      <c r="A53" s="25">
        <v>2019</v>
      </c>
      <c r="B53" s="42">
        <v>483435.30495845643</v>
      </c>
      <c r="C53" s="20">
        <f t="shared" si="8"/>
        <v>4864.8242342526792</v>
      </c>
      <c r="D53" s="21">
        <f t="shared" si="9"/>
        <v>1.0165324503280893E-2</v>
      </c>
      <c r="E53" s="66">
        <f>Err!N244</f>
        <v>509044.02183152322</v>
      </c>
      <c r="F53" s="20">
        <f t="shared" si="10"/>
        <v>10286.504506788973</v>
      </c>
      <c r="G53" s="21">
        <f t="shared" si="11"/>
        <v>2.0624259584024696E-2</v>
      </c>
      <c r="H53" s="20">
        <f t="shared" si="6"/>
        <v>25608.716873066791</v>
      </c>
      <c r="I53" s="21">
        <f t="shared" si="7"/>
        <v>5.2972376262977905E-2</v>
      </c>
      <c r="J53" s="47"/>
      <c r="K53">
        <v>2019</v>
      </c>
      <c r="L53"/>
      <c r="M53" s="93">
        <f t="shared" si="12"/>
        <v>509044.02183152322</v>
      </c>
      <c r="N53" s="93">
        <f t="shared" si="13"/>
        <v>483435.30495845643</v>
      </c>
      <c r="O53"/>
      <c r="P53" s="94">
        <f t="shared" si="14"/>
        <v>5.2972376262977905E-2</v>
      </c>
      <c r="Q53"/>
      <c r="R53"/>
    </row>
    <row r="54" spans="1:18" ht="14.4" x14ac:dyDescent="0.3">
      <c r="A54" s="25">
        <v>2020</v>
      </c>
      <c r="B54" s="42">
        <v>487928.45027643949</v>
      </c>
      <c r="C54" s="20">
        <f t="shared" si="8"/>
        <v>4493.1453179830569</v>
      </c>
      <c r="D54" s="21">
        <f t="shared" si="9"/>
        <v>9.2942018754074152E-3</v>
      </c>
      <c r="E54" s="66">
        <f>Err!N256</f>
        <v>519253.58274703077</v>
      </c>
      <c r="F54" s="20">
        <f t="shared" si="10"/>
        <v>10209.560915507551</v>
      </c>
      <c r="G54" s="21">
        <f t="shared" si="11"/>
        <v>2.0056341844019387E-2</v>
      </c>
      <c r="H54" s="20">
        <f t="shared" si="6"/>
        <v>31325.132470591285</v>
      </c>
      <c r="I54" s="21">
        <f t="shared" si="7"/>
        <v>6.4200258158432444E-2</v>
      </c>
      <c r="J54" s="47"/>
      <c r="K54">
        <v>2020</v>
      </c>
      <c r="L54"/>
      <c r="M54" s="93">
        <f t="shared" si="12"/>
        <v>519253.58274703077</v>
      </c>
      <c r="N54" s="93">
        <f t="shared" si="13"/>
        <v>487928.45027643949</v>
      </c>
      <c r="O54"/>
      <c r="P54" s="94">
        <f t="shared" si="14"/>
        <v>6.4200258158432444E-2</v>
      </c>
      <c r="Q54"/>
      <c r="R54"/>
    </row>
    <row r="55" spans="1:18" ht="14.4" x14ac:dyDescent="0.3">
      <c r="A55" s="25">
        <v>2021</v>
      </c>
      <c r="B55" s="42">
        <v>492078.31343210489</v>
      </c>
      <c r="C55" s="20">
        <f t="shared" si="8"/>
        <v>4149.8631556654</v>
      </c>
      <c r="D55" s="21">
        <f t="shared" si="9"/>
        <v>8.505064939980933E-3</v>
      </c>
      <c r="E55" s="66">
        <f>Err!N268</f>
        <v>529386.77561334008</v>
      </c>
      <c r="F55" s="20">
        <f t="shared" si="10"/>
        <v>10133.192866309313</v>
      </c>
      <c r="G55" s="21">
        <f t="shared" si="11"/>
        <v>1.9514921423750664E-2</v>
      </c>
      <c r="H55" s="20">
        <f t="shared" si="6"/>
        <v>37308.462181235198</v>
      </c>
      <c r="I55" s="21">
        <f t="shared" si="7"/>
        <v>7.5818139436016674E-2</v>
      </c>
      <c r="J55" s="47"/>
      <c r="K55">
        <v>2021</v>
      </c>
      <c r="L55"/>
      <c r="M55" s="93">
        <f t="shared" si="12"/>
        <v>529386.77561334008</v>
      </c>
      <c r="N55" s="93">
        <f t="shared" si="13"/>
        <v>492078.31343210489</v>
      </c>
      <c r="O55"/>
      <c r="P55" s="94">
        <f t="shared" si="14"/>
        <v>7.5818139436016674E-2</v>
      </c>
      <c r="Q55"/>
      <c r="R55"/>
    </row>
    <row r="56" spans="1:18" ht="14.4" x14ac:dyDescent="0.3">
      <c r="A56" s="25">
        <v>2022</v>
      </c>
      <c r="B56" s="42">
        <v>495911.12163036718</v>
      </c>
      <c r="C56" s="20">
        <f t="shared" si="8"/>
        <v>3832.8081982622971</v>
      </c>
      <c r="D56" s="21">
        <f t="shared" si="9"/>
        <v>7.7890207587680838E-3</v>
      </c>
      <c r="E56" s="66">
        <f>Err!N280</f>
        <v>539444.17166745046</v>
      </c>
      <c r="F56" s="20">
        <f t="shared" si="10"/>
        <v>10057.396054110373</v>
      </c>
      <c r="G56" s="21">
        <f t="shared" si="11"/>
        <v>1.8998200403585797E-2</v>
      </c>
      <c r="H56" s="20">
        <f t="shared" si="6"/>
        <v>43533.050037083274</v>
      </c>
      <c r="I56" s="21">
        <f t="shared" si="7"/>
        <v>8.7783976076122539E-2</v>
      </c>
      <c r="J56" s="47"/>
      <c r="K56">
        <v>2022</v>
      </c>
      <c r="L56"/>
      <c r="M56" s="93">
        <f t="shared" si="12"/>
        <v>539444.17166745046</v>
      </c>
      <c r="N56" s="93">
        <f t="shared" si="13"/>
        <v>495911.12163036718</v>
      </c>
      <c r="O56"/>
      <c r="P56" s="94">
        <f t="shared" si="14"/>
        <v>8.7783976076122539E-2</v>
      </c>
      <c r="Q56"/>
      <c r="R56"/>
    </row>
    <row r="57" spans="1:18" ht="14.4" x14ac:dyDescent="0.3">
      <c r="A57" s="25">
        <v>2023</v>
      </c>
      <c r="B57" s="42">
        <v>499451.09828347975</v>
      </c>
      <c r="C57" s="20">
        <f t="shared" si="8"/>
        <v>3539.9766531125642</v>
      </c>
      <c r="D57" s="21">
        <f t="shared" si="9"/>
        <v>7.1383288228634711E-3</v>
      </c>
      <c r="E57" s="66">
        <f>Err!N292</f>
        <v>549426.33787347807</v>
      </c>
      <c r="F57" s="20">
        <f t="shared" si="10"/>
        <v>9982.166206027614</v>
      </c>
      <c r="G57" s="21">
        <f t="shared" si="11"/>
        <v>1.8504539914060425E-2</v>
      </c>
      <c r="H57" s="20">
        <f t="shared" si="6"/>
        <v>49975.239589998324</v>
      </c>
      <c r="I57" s="21">
        <f t="shared" si="7"/>
        <v>0.10006032574911528</v>
      </c>
      <c r="K57">
        <v>2023</v>
      </c>
      <c r="L57"/>
      <c r="M57" s="93">
        <f t="shared" si="12"/>
        <v>549426.33787347807</v>
      </c>
      <c r="N57" s="93">
        <f t="shared" si="13"/>
        <v>499451.09828347975</v>
      </c>
      <c r="O57"/>
      <c r="P57" s="94">
        <f t="shared" si="14"/>
        <v>0.10006032574911528</v>
      </c>
      <c r="Q57"/>
      <c r="R57"/>
    </row>
    <row r="58" spans="1:18" ht="14.4" x14ac:dyDescent="0.3">
      <c r="A58" s="25">
        <v>2024</v>
      </c>
      <c r="B58" s="42">
        <v>502720.61610340682</v>
      </c>
      <c r="C58" s="20">
        <f t="shared" si="8"/>
        <v>3269.517819927074</v>
      </c>
      <c r="D58" s="21">
        <f t="shared" si="9"/>
        <v>6.546222104954369E-3</v>
      </c>
      <c r="E58" s="66">
        <f>Err!N304</f>
        <v>559333.83695461811</v>
      </c>
      <c r="F58" s="20">
        <f t="shared" si="10"/>
        <v>9907.4990811400348</v>
      </c>
      <c r="G58" s="21">
        <f t="shared" si="11"/>
        <v>1.8032442928539671E-2</v>
      </c>
      <c r="H58" s="20">
        <f t="shared" si="6"/>
        <v>56613.220851211285</v>
      </c>
      <c r="I58" s="21">
        <f t="shared" si="7"/>
        <v>0.1126136844954182</v>
      </c>
      <c r="K58">
        <v>2024</v>
      </c>
      <c r="L58"/>
      <c r="M58" s="93">
        <f t="shared" si="12"/>
        <v>559333.83695461811</v>
      </c>
      <c r="N58" s="93">
        <f t="shared" si="13"/>
        <v>502720.61610340682</v>
      </c>
      <c r="O58"/>
      <c r="P58" s="94">
        <f t="shared" si="14"/>
        <v>0.1126136844954182</v>
      </c>
      <c r="Q58"/>
      <c r="R58"/>
    </row>
    <row r="59" spans="1:18" ht="14.4" x14ac:dyDescent="0.3">
      <c r="B59" s="50"/>
      <c r="E59" s="51"/>
      <c r="K59"/>
      <c r="L59"/>
      <c r="M59"/>
      <c r="N59"/>
      <c r="O59"/>
      <c r="P59"/>
      <c r="Q59"/>
      <c r="R59"/>
    </row>
    <row r="60" spans="1:18" ht="14.4" x14ac:dyDescent="0.3">
      <c r="B60" s="50"/>
      <c r="E60" s="52"/>
      <c r="K60"/>
      <c r="L60"/>
      <c r="M60"/>
      <c r="N60"/>
      <c r="O60"/>
      <c r="P60"/>
      <c r="Q60"/>
      <c r="R60"/>
    </row>
    <row r="61" spans="1:18" ht="14.4" x14ac:dyDescent="0.3">
      <c r="K61"/>
      <c r="L61"/>
      <c r="M61"/>
      <c r="N61"/>
      <c r="O61"/>
      <c r="P61"/>
      <c r="Q61"/>
      <c r="R61"/>
    </row>
    <row r="62" spans="1:18" ht="14.4" x14ac:dyDescent="0.3">
      <c r="K62"/>
      <c r="L62"/>
      <c r="M62"/>
      <c r="N62"/>
      <c r="O62"/>
      <c r="P62"/>
      <c r="Q62"/>
      <c r="R62"/>
    </row>
    <row r="63" spans="1:18" ht="14.4" x14ac:dyDescent="0.3">
      <c r="A63" s="55"/>
      <c r="B63" s="50"/>
      <c r="K63"/>
      <c r="L63"/>
      <c r="M63"/>
      <c r="N63"/>
      <c r="O63"/>
      <c r="P63"/>
      <c r="Q63"/>
      <c r="R63"/>
    </row>
    <row r="64" spans="1:18" ht="14.4" x14ac:dyDescent="0.3">
      <c r="K64"/>
      <c r="L64"/>
      <c r="M64"/>
      <c r="N64"/>
      <c r="O64"/>
      <c r="P64"/>
      <c r="Q64"/>
      <c r="R64"/>
    </row>
    <row r="65" spans="2:18" ht="14.4" x14ac:dyDescent="0.3">
      <c r="B65" s="50"/>
      <c r="K65"/>
      <c r="L65"/>
      <c r="M65"/>
      <c r="N65"/>
      <c r="O65"/>
      <c r="P65"/>
      <c r="Q65"/>
      <c r="R65"/>
    </row>
    <row r="66" spans="2:18" ht="14.4" x14ac:dyDescent="0.3">
      <c r="B66" s="50"/>
      <c r="K66"/>
      <c r="L66"/>
      <c r="M66"/>
      <c r="N66"/>
      <c r="O66"/>
      <c r="P66"/>
      <c r="Q66"/>
      <c r="R66"/>
    </row>
    <row r="67" spans="2:18" ht="14.4" x14ac:dyDescent="0.3">
      <c r="B67" s="48"/>
      <c r="K67"/>
      <c r="L67"/>
      <c r="M67"/>
      <c r="N67"/>
      <c r="O67"/>
      <c r="P67"/>
      <c r="Q67"/>
      <c r="R67"/>
    </row>
    <row r="68" spans="2:18" ht="14.4" x14ac:dyDescent="0.3">
      <c r="K68"/>
      <c r="L68"/>
      <c r="M68"/>
      <c r="N68"/>
      <c r="O68"/>
      <c r="P68"/>
      <c r="Q68"/>
      <c r="R68"/>
    </row>
    <row r="69" spans="2:18" ht="14.4" x14ac:dyDescent="0.3">
      <c r="K69"/>
      <c r="L69"/>
      <c r="M69"/>
      <c r="N69"/>
      <c r="O69"/>
      <c r="P69"/>
      <c r="Q69"/>
      <c r="R69"/>
    </row>
    <row r="70" spans="2:18" ht="14.4" x14ac:dyDescent="0.3">
      <c r="K70"/>
      <c r="L70"/>
      <c r="M70"/>
      <c r="N70"/>
      <c r="O70"/>
      <c r="P70"/>
      <c r="Q70"/>
      <c r="R70"/>
    </row>
    <row r="71" spans="2:18" ht="14.4" x14ac:dyDescent="0.3">
      <c r="K71"/>
      <c r="L71"/>
      <c r="M71"/>
      <c r="N71"/>
      <c r="O71"/>
      <c r="P71"/>
      <c r="Q71"/>
      <c r="R71"/>
    </row>
    <row r="72" spans="2:18" ht="14.4" x14ac:dyDescent="0.3">
      <c r="K72"/>
      <c r="L72"/>
      <c r="M72"/>
      <c r="N72"/>
      <c r="O72"/>
      <c r="P72"/>
      <c r="Q72"/>
      <c r="R72"/>
    </row>
    <row r="73" spans="2:18" ht="14.4" x14ac:dyDescent="0.3">
      <c r="K73"/>
      <c r="L73"/>
      <c r="M73"/>
      <c r="N73"/>
      <c r="O73"/>
      <c r="P73"/>
      <c r="Q73"/>
      <c r="R73"/>
    </row>
    <row r="80" spans="2:18" x14ac:dyDescent="0.25">
      <c r="G80" s="32"/>
    </row>
  </sheetData>
  <mergeCells count="7">
    <mergeCell ref="A4:I4"/>
    <mergeCell ref="B6:H6"/>
    <mergeCell ref="B13:H13"/>
    <mergeCell ref="A45:I45"/>
    <mergeCell ref="C47:D47"/>
    <mergeCell ref="F47:G47"/>
    <mergeCell ref="H47:I47"/>
  </mergeCells>
  <printOptions horizontalCentered="1"/>
  <pageMargins left="0.7" right="0.7" top="0.75" bottom="0.75" header="0.3" footer="0.3"/>
  <pageSetup scale="4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AB71"/>
  <sheetViews>
    <sheetView zoomScaleNormal="100" zoomScaleSheetLayoutView="70" zoomScalePageLayoutView="85" workbookViewId="0">
      <selection activeCell="E27" sqref="E27"/>
    </sheetView>
  </sheetViews>
  <sheetFormatPr defaultRowHeight="13.2" x14ac:dyDescent="0.25"/>
  <cols>
    <col min="1" max="1" width="9.109375" style="14"/>
    <col min="2" max="2" width="17.6640625" style="14" customWidth="1"/>
    <col min="3" max="3" width="9.109375" style="14"/>
    <col min="4" max="4" width="9.5546875" style="14" bestFit="1" customWidth="1"/>
    <col min="5" max="5" width="18" style="14" customWidth="1"/>
    <col min="6" max="6" width="9.109375" style="14"/>
    <col min="7" max="7" width="10.6640625" style="14" bestFit="1" customWidth="1"/>
    <col min="8" max="8" width="11" style="14" customWidth="1"/>
    <col min="9" max="9" width="11.44140625" style="14" customWidth="1"/>
    <col min="10" max="10" width="5.6640625" style="14" customWidth="1"/>
    <col min="11" max="11" width="9.109375" style="14"/>
    <col min="12" max="12" width="12.5546875" style="14" customWidth="1"/>
    <col min="13" max="13" width="13.5546875" style="14" bestFit="1" customWidth="1"/>
    <col min="14" max="14" width="11.88671875" style="14" bestFit="1" customWidth="1"/>
    <col min="15" max="15" width="13.109375" style="14" bestFit="1" customWidth="1"/>
    <col min="16" max="16" width="10.109375" style="14" customWidth="1"/>
    <col min="17" max="257" width="9.109375" style="14"/>
    <col min="258" max="258" width="17.6640625" style="14" customWidth="1"/>
    <col min="259" max="259" width="9.109375" style="14"/>
    <col min="260" max="260" width="9.5546875" style="14" bestFit="1" customWidth="1"/>
    <col min="261" max="261" width="18" style="14" customWidth="1"/>
    <col min="262" max="262" width="9.109375" style="14"/>
    <col min="263" max="263" width="10.6640625" style="14" bestFit="1" customWidth="1"/>
    <col min="264" max="264" width="11" style="14" customWidth="1"/>
    <col min="265" max="265" width="11.44140625" style="14" customWidth="1"/>
    <col min="266" max="513" width="9.109375" style="14"/>
    <col min="514" max="514" width="17.6640625" style="14" customWidth="1"/>
    <col min="515" max="515" width="9.109375" style="14"/>
    <col min="516" max="516" width="9.5546875" style="14" bestFit="1" customWidth="1"/>
    <col min="517" max="517" width="18" style="14" customWidth="1"/>
    <col min="518" max="518" width="9.109375" style="14"/>
    <col min="519" max="519" width="10.6640625" style="14" bestFit="1" customWidth="1"/>
    <col min="520" max="520" width="11" style="14" customWidth="1"/>
    <col min="521" max="521" width="11.44140625" style="14" customWidth="1"/>
    <col min="522" max="769" width="9.109375" style="14"/>
    <col min="770" max="770" width="17.6640625" style="14" customWidth="1"/>
    <col min="771" max="771" width="9.109375" style="14"/>
    <col min="772" max="772" width="9.5546875" style="14" bestFit="1" customWidth="1"/>
    <col min="773" max="773" width="18" style="14" customWidth="1"/>
    <col min="774" max="774" width="9.109375" style="14"/>
    <col min="775" max="775" width="10.6640625" style="14" bestFit="1" customWidth="1"/>
    <col min="776" max="776" width="11" style="14" customWidth="1"/>
    <col min="777" max="777" width="11.44140625" style="14" customWidth="1"/>
    <col min="778" max="1025" width="9.109375" style="14"/>
    <col min="1026" max="1026" width="17.6640625" style="14" customWidth="1"/>
    <col min="1027" max="1027" width="9.109375" style="14"/>
    <col min="1028" max="1028" width="9.5546875" style="14" bestFit="1" customWidth="1"/>
    <col min="1029" max="1029" width="18" style="14" customWidth="1"/>
    <col min="1030" max="1030" width="9.109375" style="14"/>
    <col min="1031" max="1031" width="10.6640625" style="14" bestFit="1" customWidth="1"/>
    <col min="1032" max="1032" width="11" style="14" customWidth="1"/>
    <col min="1033" max="1033" width="11.44140625" style="14" customWidth="1"/>
    <col min="1034" max="1281" width="9.109375" style="14"/>
    <col min="1282" max="1282" width="17.6640625" style="14" customWidth="1"/>
    <col min="1283" max="1283" width="9.109375" style="14"/>
    <col min="1284" max="1284" width="9.5546875" style="14" bestFit="1" customWidth="1"/>
    <col min="1285" max="1285" width="18" style="14" customWidth="1"/>
    <col min="1286" max="1286" width="9.109375" style="14"/>
    <col min="1287" max="1287" width="10.6640625" style="14" bestFit="1" customWidth="1"/>
    <col min="1288" max="1288" width="11" style="14" customWidth="1"/>
    <col min="1289" max="1289" width="11.44140625" style="14" customWidth="1"/>
    <col min="1290" max="1537" width="9.109375" style="14"/>
    <col min="1538" max="1538" width="17.6640625" style="14" customWidth="1"/>
    <col min="1539" max="1539" width="9.109375" style="14"/>
    <col min="1540" max="1540" width="9.5546875" style="14" bestFit="1" customWidth="1"/>
    <col min="1541" max="1541" width="18" style="14" customWidth="1"/>
    <col min="1542" max="1542" width="9.109375" style="14"/>
    <col min="1543" max="1543" width="10.6640625" style="14" bestFit="1" customWidth="1"/>
    <col min="1544" max="1544" width="11" style="14" customWidth="1"/>
    <col min="1545" max="1545" width="11.44140625" style="14" customWidth="1"/>
    <col min="1546" max="1793" width="9.109375" style="14"/>
    <col min="1794" max="1794" width="17.6640625" style="14" customWidth="1"/>
    <col min="1795" max="1795" width="9.109375" style="14"/>
    <col min="1796" max="1796" width="9.5546875" style="14" bestFit="1" customWidth="1"/>
    <col min="1797" max="1797" width="18" style="14" customWidth="1"/>
    <col min="1798" max="1798" width="9.109375" style="14"/>
    <col min="1799" max="1799" width="10.6640625" style="14" bestFit="1" customWidth="1"/>
    <col min="1800" max="1800" width="11" style="14" customWidth="1"/>
    <col min="1801" max="1801" width="11.44140625" style="14" customWidth="1"/>
    <col min="1802" max="2049" width="9.109375" style="14"/>
    <col min="2050" max="2050" width="17.6640625" style="14" customWidth="1"/>
    <col min="2051" max="2051" width="9.109375" style="14"/>
    <col min="2052" max="2052" width="9.5546875" style="14" bestFit="1" customWidth="1"/>
    <col min="2053" max="2053" width="18" style="14" customWidth="1"/>
    <col min="2054" max="2054" width="9.109375" style="14"/>
    <col min="2055" max="2055" width="10.6640625" style="14" bestFit="1" customWidth="1"/>
    <col min="2056" max="2056" width="11" style="14" customWidth="1"/>
    <col min="2057" max="2057" width="11.44140625" style="14" customWidth="1"/>
    <col min="2058" max="2305" width="9.109375" style="14"/>
    <col min="2306" max="2306" width="17.6640625" style="14" customWidth="1"/>
    <col min="2307" max="2307" width="9.109375" style="14"/>
    <col min="2308" max="2308" width="9.5546875" style="14" bestFit="1" customWidth="1"/>
    <col min="2309" max="2309" width="18" style="14" customWidth="1"/>
    <col min="2310" max="2310" width="9.109375" style="14"/>
    <col min="2311" max="2311" width="10.6640625" style="14" bestFit="1" customWidth="1"/>
    <col min="2312" max="2312" width="11" style="14" customWidth="1"/>
    <col min="2313" max="2313" width="11.44140625" style="14" customWidth="1"/>
    <col min="2314" max="2561" width="9.109375" style="14"/>
    <col min="2562" max="2562" width="17.6640625" style="14" customWidth="1"/>
    <col min="2563" max="2563" width="9.109375" style="14"/>
    <col min="2564" max="2564" width="9.5546875" style="14" bestFit="1" customWidth="1"/>
    <col min="2565" max="2565" width="18" style="14" customWidth="1"/>
    <col min="2566" max="2566" width="9.109375" style="14"/>
    <col min="2567" max="2567" width="10.6640625" style="14" bestFit="1" customWidth="1"/>
    <col min="2568" max="2568" width="11" style="14" customWidth="1"/>
    <col min="2569" max="2569" width="11.44140625" style="14" customWidth="1"/>
    <col min="2570" max="2817" width="9.109375" style="14"/>
    <col min="2818" max="2818" width="17.6640625" style="14" customWidth="1"/>
    <col min="2819" max="2819" width="9.109375" style="14"/>
    <col min="2820" max="2820" width="9.5546875" style="14" bestFit="1" customWidth="1"/>
    <col min="2821" max="2821" width="18" style="14" customWidth="1"/>
    <col min="2822" max="2822" width="9.109375" style="14"/>
    <col min="2823" max="2823" width="10.6640625" style="14" bestFit="1" customWidth="1"/>
    <col min="2824" max="2824" width="11" style="14" customWidth="1"/>
    <col min="2825" max="2825" width="11.44140625" style="14" customWidth="1"/>
    <col min="2826" max="3073" width="9.109375" style="14"/>
    <col min="3074" max="3074" width="17.6640625" style="14" customWidth="1"/>
    <col min="3075" max="3075" width="9.109375" style="14"/>
    <col min="3076" max="3076" width="9.5546875" style="14" bestFit="1" customWidth="1"/>
    <col min="3077" max="3077" width="18" style="14" customWidth="1"/>
    <col min="3078" max="3078" width="9.109375" style="14"/>
    <col min="3079" max="3079" width="10.6640625" style="14" bestFit="1" customWidth="1"/>
    <col min="3080" max="3080" width="11" style="14" customWidth="1"/>
    <col min="3081" max="3081" width="11.44140625" style="14" customWidth="1"/>
    <col min="3082" max="3329" width="9.109375" style="14"/>
    <col min="3330" max="3330" width="17.6640625" style="14" customWidth="1"/>
    <col min="3331" max="3331" width="9.109375" style="14"/>
    <col min="3332" max="3332" width="9.5546875" style="14" bestFit="1" customWidth="1"/>
    <col min="3333" max="3333" width="18" style="14" customWidth="1"/>
    <col min="3334" max="3334" width="9.109375" style="14"/>
    <col min="3335" max="3335" width="10.6640625" style="14" bestFit="1" customWidth="1"/>
    <col min="3336" max="3336" width="11" style="14" customWidth="1"/>
    <col min="3337" max="3337" width="11.44140625" style="14" customWidth="1"/>
    <col min="3338" max="3585" width="9.109375" style="14"/>
    <col min="3586" max="3586" width="17.6640625" style="14" customWidth="1"/>
    <col min="3587" max="3587" width="9.109375" style="14"/>
    <col min="3588" max="3588" width="9.5546875" style="14" bestFit="1" customWidth="1"/>
    <col min="3589" max="3589" width="18" style="14" customWidth="1"/>
    <col min="3590" max="3590" width="9.109375" style="14"/>
    <col min="3591" max="3591" width="10.6640625" style="14" bestFit="1" customWidth="1"/>
    <col min="3592" max="3592" width="11" style="14" customWidth="1"/>
    <col min="3593" max="3593" width="11.44140625" style="14" customWidth="1"/>
    <col min="3594" max="3841" width="9.109375" style="14"/>
    <col min="3842" max="3842" width="17.6640625" style="14" customWidth="1"/>
    <col min="3843" max="3843" width="9.109375" style="14"/>
    <col min="3844" max="3844" width="9.5546875" style="14" bestFit="1" customWidth="1"/>
    <col min="3845" max="3845" width="18" style="14" customWidth="1"/>
    <col min="3846" max="3846" width="9.109375" style="14"/>
    <col min="3847" max="3847" width="10.6640625" style="14" bestFit="1" customWidth="1"/>
    <col min="3848" max="3848" width="11" style="14" customWidth="1"/>
    <col min="3849" max="3849" width="11.44140625" style="14" customWidth="1"/>
    <col min="3850" max="4097" width="9.109375" style="14"/>
    <col min="4098" max="4098" width="17.6640625" style="14" customWidth="1"/>
    <col min="4099" max="4099" width="9.109375" style="14"/>
    <col min="4100" max="4100" width="9.5546875" style="14" bestFit="1" customWidth="1"/>
    <col min="4101" max="4101" width="18" style="14" customWidth="1"/>
    <col min="4102" max="4102" width="9.109375" style="14"/>
    <col min="4103" max="4103" width="10.6640625" style="14" bestFit="1" customWidth="1"/>
    <col min="4104" max="4104" width="11" style="14" customWidth="1"/>
    <col min="4105" max="4105" width="11.44140625" style="14" customWidth="1"/>
    <col min="4106" max="4353" width="9.109375" style="14"/>
    <col min="4354" max="4354" width="17.6640625" style="14" customWidth="1"/>
    <col min="4355" max="4355" width="9.109375" style="14"/>
    <col min="4356" max="4356" width="9.5546875" style="14" bestFit="1" customWidth="1"/>
    <col min="4357" max="4357" width="18" style="14" customWidth="1"/>
    <col min="4358" max="4358" width="9.109375" style="14"/>
    <col min="4359" max="4359" width="10.6640625" style="14" bestFit="1" customWidth="1"/>
    <col min="4360" max="4360" width="11" style="14" customWidth="1"/>
    <col min="4361" max="4361" width="11.44140625" style="14" customWidth="1"/>
    <col min="4362" max="4609" width="9.109375" style="14"/>
    <col min="4610" max="4610" width="17.6640625" style="14" customWidth="1"/>
    <col min="4611" max="4611" width="9.109375" style="14"/>
    <col min="4612" max="4612" width="9.5546875" style="14" bestFit="1" customWidth="1"/>
    <col min="4613" max="4613" width="18" style="14" customWidth="1"/>
    <col min="4614" max="4614" width="9.109375" style="14"/>
    <col min="4615" max="4615" width="10.6640625" style="14" bestFit="1" customWidth="1"/>
    <col min="4616" max="4616" width="11" style="14" customWidth="1"/>
    <col min="4617" max="4617" width="11.44140625" style="14" customWidth="1"/>
    <col min="4618" max="4865" width="9.109375" style="14"/>
    <col min="4866" max="4866" width="17.6640625" style="14" customWidth="1"/>
    <col min="4867" max="4867" width="9.109375" style="14"/>
    <col min="4868" max="4868" width="9.5546875" style="14" bestFit="1" customWidth="1"/>
    <col min="4869" max="4869" width="18" style="14" customWidth="1"/>
    <col min="4870" max="4870" width="9.109375" style="14"/>
    <col min="4871" max="4871" width="10.6640625" style="14" bestFit="1" customWidth="1"/>
    <col min="4872" max="4872" width="11" style="14" customWidth="1"/>
    <col min="4873" max="4873" width="11.44140625" style="14" customWidth="1"/>
    <col min="4874" max="5121" width="9.109375" style="14"/>
    <col min="5122" max="5122" width="17.6640625" style="14" customWidth="1"/>
    <col min="5123" max="5123" width="9.109375" style="14"/>
    <col min="5124" max="5124" width="9.5546875" style="14" bestFit="1" customWidth="1"/>
    <col min="5125" max="5125" width="18" style="14" customWidth="1"/>
    <col min="5126" max="5126" width="9.109375" style="14"/>
    <col min="5127" max="5127" width="10.6640625" style="14" bestFit="1" customWidth="1"/>
    <col min="5128" max="5128" width="11" style="14" customWidth="1"/>
    <col min="5129" max="5129" width="11.44140625" style="14" customWidth="1"/>
    <col min="5130" max="5377" width="9.109375" style="14"/>
    <col min="5378" max="5378" width="17.6640625" style="14" customWidth="1"/>
    <col min="5379" max="5379" width="9.109375" style="14"/>
    <col min="5380" max="5380" width="9.5546875" style="14" bestFit="1" customWidth="1"/>
    <col min="5381" max="5381" width="18" style="14" customWidth="1"/>
    <col min="5382" max="5382" width="9.109375" style="14"/>
    <col min="5383" max="5383" width="10.6640625" style="14" bestFit="1" customWidth="1"/>
    <col min="5384" max="5384" width="11" style="14" customWidth="1"/>
    <col min="5385" max="5385" width="11.44140625" style="14" customWidth="1"/>
    <col min="5386" max="5633" width="9.109375" style="14"/>
    <col min="5634" max="5634" width="17.6640625" style="14" customWidth="1"/>
    <col min="5635" max="5635" width="9.109375" style="14"/>
    <col min="5636" max="5636" width="9.5546875" style="14" bestFit="1" customWidth="1"/>
    <col min="5637" max="5637" width="18" style="14" customWidth="1"/>
    <col min="5638" max="5638" width="9.109375" style="14"/>
    <col min="5639" max="5639" width="10.6640625" style="14" bestFit="1" customWidth="1"/>
    <col min="5640" max="5640" width="11" style="14" customWidth="1"/>
    <col min="5641" max="5641" width="11.44140625" style="14" customWidth="1"/>
    <col min="5642" max="5889" width="9.109375" style="14"/>
    <col min="5890" max="5890" width="17.6640625" style="14" customWidth="1"/>
    <col min="5891" max="5891" width="9.109375" style="14"/>
    <col min="5892" max="5892" width="9.5546875" style="14" bestFit="1" customWidth="1"/>
    <col min="5893" max="5893" width="18" style="14" customWidth="1"/>
    <col min="5894" max="5894" width="9.109375" style="14"/>
    <col min="5895" max="5895" width="10.6640625" style="14" bestFit="1" customWidth="1"/>
    <col min="5896" max="5896" width="11" style="14" customWidth="1"/>
    <col min="5897" max="5897" width="11.44140625" style="14" customWidth="1"/>
    <col min="5898" max="6145" width="9.109375" style="14"/>
    <col min="6146" max="6146" width="17.6640625" style="14" customWidth="1"/>
    <col min="6147" max="6147" width="9.109375" style="14"/>
    <col min="6148" max="6148" width="9.5546875" style="14" bestFit="1" customWidth="1"/>
    <col min="6149" max="6149" width="18" style="14" customWidth="1"/>
    <col min="6150" max="6150" width="9.109375" style="14"/>
    <col min="6151" max="6151" width="10.6640625" style="14" bestFit="1" customWidth="1"/>
    <col min="6152" max="6152" width="11" style="14" customWidth="1"/>
    <col min="6153" max="6153" width="11.44140625" style="14" customWidth="1"/>
    <col min="6154" max="6401" width="9.109375" style="14"/>
    <col min="6402" max="6402" width="17.6640625" style="14" customWidth="1"/>
    <col min="6403" max="6403" width="9.109375" style="14"/>
    <col min="6404" max="6404" width="9.5546875" style="14" bestFit="1" customWidth="1"/>
    <col min="6405" max="6405" width="18" style="14" customWidth="1"/>
    <col min="6406" max="6406" width="9.109375" style="14"/>
    <col min="6407" max="6407" width="10.6640625" style="14" bestFit="1" customWidth="1"/>
    <col min="6408" max="6408" width="11" style="14" customWidth="1"/>
    <col min="6409" max="6409" width="11.44140625" style="14" customWidth="1"/>
    <col min="6410" max="6657" width="9.109375" style="14"/>
    <col min="6658" max="6658" width="17.6640625" style="14" customWidth="1"/>
    <col min="6659" max="6659" width="9.109375" style="14"/>
    <col min="6660" max="6660" width="9.5546875" style="14" bestFit="1" customWidth="1"/>
    <col min="6661" max="6661" width="18" style="14" customWidth="1"/>
    <col min="6662" max="6662" width="9.109375" style="14"/>
    <col min="6663" max="6663" width="10.6640625" style="14" bestFit="1" customWidth="1"/>
    <col min="6664" max="6664" width="11" style="14" customWidth="1"/>
    <col min="6665" max="6665" width="11.44140625" style="14" customWidth="1"/>
    <col min="6666" max="6913" width="9.109375" style="14"/>
    <col min="6914" max="6914" width="17.6640625" style="14" customWidth="1"/>
    <col min="6915" max="6915" width="9.109375" style="14"/>
    <col min="6916" max="6916" width="9.5546875" style="14" bestFit="1" customWidth="1"/>
    <col min="6917" max="6917" width="18" style="14" customWidth="1"/>
    <col min="6918" max="6918" width="9.109375" style="14"/>
    <col min="6919" max="6919" width="10.6640625" style="14" bestFit="1" customWidth="1"/>
    <col min="6920" max="6920" width="11" style="14" customWidth="1"/>
    <col min="6921" max="6921" width="11.44140625" style="14" customWidth="1"/>
    <col min="6922" max="7169" width="9.109375" style="14"/>
    <col min="7170" max="7170" width="17.6640625" style="14" customWidth="1"/>
    <col min="7171" max="7171" width="9.109375" style="14"/>
    <col min="7172" max="7172" width="9.5546875" style="14" bestFit="1" customWidth="1"/>
    <col min="7173" max="7173" width="18" style="14" customWidth="1"/>
    <col min="7174" max="7174" width="9.109375" style="14"/>
    <col min="7175" max="7175" width="10.6640625" style="14" bestFit="1" customWidth="1"/>
    <col min="7176" max="7176" width="11" style="14" customWidth="1"/>
    <col min="7177" max="7177" width="11.44140625" style="14" customWidth="1"/>
    <col min="7178" max="7425" width="9.109375" style="14"/>
    <col min="7426" max="7426" width="17.6640625" style="14" customWidth="1"/>
    <col min="7427" max="7427" width="9.109375" style="14"/>
    <col min="7428" max="7428" width="9.5546875" style="14" bestFit="1" customWidth="1"/>
    <col min="7429" max="7429" width="18" style="14" customWidth="1"/>
    <col min="7430" max="7430" width="9.109375" style="14"/>
    <col min="7431" max="7431" width="10.6640625" style="14" bestFit="1" customWidth="1"/>
    <col min="7432" max="7432" width="11" style="14" customWidth="1"/>
    <col min="7433" max="7433" width="11.44140625" style="14" customWidth="1"/>
    <col min="7434" max="7681" width="9.109375" style="14"/>
    <col min="7682" max="7682" width="17.6640625" style="14" customWidth="1"/>
    <col min="7683" max="7683" width="9.109375" style="14"/>
    <col min="7684" max="7684" width="9.5546875" style="14" bestFit="1" customWidth="1"/>
    <col min="7685" max="7685" width="18" style="14" customWidth="1"/>
    <col min="7686" max="7686" width="9.109375" style="14"/>
    <col min="7687" max="7687" width="10.6640625" style="14" bestFit="1" customWidth="1"/>
    <col min="7688" max="7688" width="11" style="14" customWidth="1"/>
    <col min="7689" max="7689" width="11.44140625" style="14" customWidth="1"/>
    <col min="7690" max="7937" width="9.109375" style="14"/>
    <col min="7938" max="7938" width="17.6640625" style="14" customWidth="1"/>
    <col min="7939" max="7939" width="9.109375" style="14"/>
    <col min="7940" max="7940" width="9.5546875" style="14" bestFit="1" customWidth="1"/>
    <col min="7941" max="7941" width="18" style="14" customWidth="1"/>
    <col min="7942" max="7942" width="9.109375" style="14"/>
    <col min="7943" max="7943" width="10.6640625" style="14" bestFit="1" customWidth="1"/>
    <col min="7944" max="7944" width="11" style="14" customWidth="1"/>
    <col min="7945" max="7945" width="11.44140625" style="14" customWidth="1"/>
    <col min="7946" max="8193" width="9.109375" style="14"/>
    <col min="8194" max="8194" width="17.6640625" style="14" customWidth="1"/>
    <col min="8195" max="8195" width="9.109375" style="14"/>
    <col min="8196" max="8196" width="9.5546875" style="14" bestFit="1" customWidth="1"/>
    <col min="8197" max="8197" width="18" style="14" customWidth="1"/>
    <col min="8198" max="8198" width="9.109375" style="14"/>
    <col min="8199" max="8199" width="10.6640625" style="14" bestFit="1" customWidth="1"/>
    <col min="8200" max="8200" width="11" style="14" customWidth="1"/>
    <col min="8201" max="8201" width="11.44140625" style="14" customWidth="1"/>
    <col min="8202" max="8449" width="9.109375" style="14"/>
    <col min="8450" max="8450" width="17.6640625" style="14" customWidth="1"/>
    <col min="8451" max="8451" width="9.109375" style="14"/>
    <col min="8452" max="8452" width="9.5546875" style="14" bestFit="1" customWidth="1"/>
    <col min="8453" max="8453" width="18" style="14" customWidth="1"/>
    <col min="8454" max="8454" width="9.109375" style="14"/>
    <col min="8455" max="8455" width="10.6640625" style="14" bestFit="1" customWidth="1"/>
    <col min="8456" max="8456" width="11" style="14" customWidth="1"/>
    <col min="8457" max="8457" width="11.44140625" style="14" customWidth="1"/>
    <col min="8458" max="8705" width="9.109375" style="14"/>
    <col min="8706" max="8706" width="17.6640625" style="14" customWidth="1"/>
    <col min="8707" max="8707" width="9.109375" style="14"/>
    <col min="8708" max="8708" width="9.5546875" style="14" bestFit="1" customWidth="1"/>
    <col min="8709" max="8709" width="18" style="14" customWidth="1"/>
    <col min="8710" max="8710" width="9.109375" style="14"/>
    <col min="8711" max="8711" width="10.6640625" style="14" bestFit="1" customWidth="1"/>
    <col min="8712" max="8712" width="11" style="14" customWidth="1"/>
    <col min="8713" max="8713" width="11.44140625" style="14" customWidth="1"/>
    <col min="8714" max="8961" width="9.109375" style="14"/>
    <col min="8962" max="8962" width="17.6640625" style="14" customWidth="1"/>
    <col min="8963" max="8963" width="9.109375" style="14"/>
    <col min="8964" max="8964" width="9.5546875" style="14" bestFit="1" customWidth="1"/>
    <col min="8965" max="8965" width="18" style="14" customWidth="1"/>
    <col min="8966" max="8966" width="9.109375" style="14"/>
    <col min="8967" max="8967" width="10.6640625" style="14" bestFit="1" customWidth="1"/>
    <col min="8968" max="8968" width="11" style="14" customWidth="1"/>
    <col min="8969" max="8969" width="11.44140625" style="14" customWidth="1"/>
    <col min="8970" max="9217" width="9.109375" style="14"/>
    <col min="9218" max="9218" width="17.6640625" style="14" customWidth="1"/>
    <col min="9219" max="9219" width="9.109375" style="14"/>
    <col min="9220" max="9220" width="9.5546875" style="14" bestFit="1" customWidth="1"/>
    <col min="9221" max="9221" width="18" style="14" customWidth="1"/>
    <col min="9222" max="9222" width="9.109375" style="14"/>
    <col min="9223" max="9223" width="10.6640625" style="14" bestFit="1" customWidth="1"/>
    <col min="9224" max="9224" width="11" style="14" customWidth="1"/>
    <col min="9225" max="9225" width="11.44140625" style="14" customWidth="1"/>
    <col min="9226" max="9473" width="9.109375" style="14"/>
    <col min="9474" max="9474" width="17.6640625" style="14" customWidth="1"/>
    <col min="9475" max="9475" width="9.109375" style="14"/>
    <col min="9476" max="9476" width="9.5546875" style="14" bestFit="1" customWidth="1"/>
    <col min="9477" max="9477" width="18" style="14" customWidth="1"/>
    <col min="9478" max="9478" width="9.109375" style="14"/>
    <col min="9479" max="9479" width="10.6640625" style="14" bestFit="1" customWidth="1"/>
    <col min="9480" max="9480" width="11" style="14" customWidth="1"/>
    <col min="9481" max="9481" width="11.44140625" style="14" customWidth="1"/>
    <col min="9482" max="9729" width="9.109375" style="14"/>
    <col min="9730" max="9730" width="17.6640625" style="14" customWidth="1"/>
    <col min="9731" max="9731" width="9.109375" style="14"/>
    <col min="9732" max="9732" width="9.5546875" style="14" bestFit="1" customWidth="1"/>
    <col min="9733" max="9733" width="18" style="14" customWidth="1"/>
    <col min="9734" max="9734" width="9.109375" style="14"/>
    <col min="9735" max="9735" width="10.6640625" style="14" bestFit="1" customWidth="1"/>
    <col min="9736" max="9736" width="11" style="14" customWidth="1"/>
    <col min="9737" max="9737" width="11.44140625" style="14" customWidth="1"/>
    <col min="9738" max="9985" width="9.109375" style="14"/>
    <col min="9986" max="9986" width="17.6640625" style="14" customWidth="1"/>
    <col min="9987" max="9987" width="9.109375" style="14"/>
    <col min="9988" max="9988" width="9.5546875" style="14" bestFit="1" customWidth="1"/>
    <col min="9989" max="9989" width="18" style="14" customWidth="1"/>
    <col min="9990" max="9990" width="9.109375" style="14"/>
    <col min="9991" max="9991" width="10.6640625" style="14" bestFit="1" customWidth="1"/>
    <col min="9992" max="9992" width="11" style="14" customWidth="1"/>
    <col min="9993" max="9993" width="11.44140625" style="14" customWidth="1"/>
    <col min="9994" max="10241" width="9.109375" style="14"/>
    <col min="10242" max="10242" width="17.6640625" style="14" customWidth="1"/>
    <col min="10243" max="10243" width="9.109375" style="14"/>
    <col min="10244" max="10244" width="9.5546875" style="14" bestFit="1" customWidth="1"/>
    <col min="10245" max="10245" width="18" style="14" customWidth="1"/>
    <col min="10246" max="10246" width="9.109375" style="14"/>
    <col min="10247" max="10247" width="10.6640625" style="14" bestFit="1" customWidth="1"/>
    <col min="10248" max="10248" width="11" style="14" customWidth="1"/>
    <col min="10249" max="10249" width="11.44140625" style="14" customWidth="1"/>
    <col min="10250" max="10497" width="9.109375" style="14"/>
    <col min="10498" max="10498" width="17.6640625" style="14" customWidth="1"/>
    <col min="10499" max="10499" width="9.109375" style="14"/>
    <col min="10500" max="10500" width="9.5546875" style="14" bestFit="1" customWidth="1"/>
    <col min="10501" max="10501" width="18" style="14" customWidth="1"/>
    <col min="10502" max="10502" width="9.109375" style="14"/>
    <col min="10503" max="10503" width="10.6640625" style="14" bestFit="1" customWidth="1"/>
    <col min="10504" max="10504" width="11" style="14" customWidth="1"/>
    <col min="10505" max="10505" width="11.44140625" style="14" customWidth="1"/>
    <col min="10506" max="10753" width="9.109375" style="14"/>
    <col min="10754" max="10754" width="17.6640625" style="14" customWidth="1"/>
    <col min="10755" max="10755" width="9.109375" style="14"/>
    <col min="10756" max="10756" width="9.5546875" style="14" bestFit="1" customWidth="1"/>
    <col min="10757" max="10757" width="18" style="14" customWidth="1"/>
    <col min="10758" max="10758" width="9.109375" style="14"/>
    <col min="10759" max="10759" width="10.6640625" style="14" bestFit="1" customWidth="1"/>
    <col min="10760" max="10760" width="11" style="14" customWidth="1"/>
    <col min="10761" max="10761" width="11.44140625" style="14" customWidth="1"/>
    <col min="10762" max="11009" width="9.109375" style="14"/>
    <col min="11010" max="11010" width="17.6640625" style="14" customWidth="1"/>
    <col min="11011" max="11011" width="9.109375" style="14"/>
    <col min="11012" max="11012" width="9.5546875" style="14" bestFit="1" customWidth="1"/>
    <col min="11013" max="11013" width="18" style="14" customWidth="1"/>
    <col min="11014" max="11014" width="9.109375" style="14"/>
    <col min="11015" max="11015" width="10.6640625" style="14" bestFit="1" customWidth="1"/>
    <col min="11016" max="11016" width="11" style="14" customWidth="1"/>
    <col min="11017" max="11017" width="11.44140625" style="14" customWidth="1"/>
    <col min="11018" max="11265" width="9.109375" style="14"/>
    <col min="11266" max="11266" width="17.6640625" style="14" customWidth="1"/>
    <col min="11267" max="11267" width="9.109375" style="14"/>
    <col min="11268" max="11268" width="9.5546875" style="14" bestFit="1" customWidth="1"/>
    <col min="11269" max="11269" width="18" style="14" customWidth="1"/>
    <col min="11270" max="11270" width="9.109375" style="14"/>
    <col min="11271" max="11271" width="10.6640625" style="14" bestFit="1" customWidth="1"/>
    <col min="11272" max="11272" width="11" style="14" customWidth="1"/>
    <col min="11273" max="11273" width="11.44140625" style="14" customWidth="1"/>
    <col min="11274" max="11521" width="9.109375" style="14"/>
    <col min="11522" max="11522" width="17.6640625" style="14" customWidth="1"/>
    <col min="11523" max="11523" width="9.109375" style="14"/>
    <col min="11524" max="11524" width="9.5546875" style="14" bestFit="1" customWidth="1"/>
    <col min="11525" max="11525" width="18" style="14" customWidth="1"/>
    <col min="11526" max="11526" width="9.109375" style="14"/>
    <col min="11527" max="11527" width="10.6640625" style="14" bestFit="1" customWidth="1"/>
    <col min="11528" max="11528" width="11" style="14" customWidth="1"/>
    <col min="11529" max="11529" width="11.44140625" style="14" customWidth="1"/>
    <col min="11530" max="11777" width="9.109375" style="14"/>
    <col min="11778" max="11778" width="17.6640625" style="14" customWidth="1"/>
    <col min="11779" max="11779" width="9.109375" style="14"/>
    <col min="11780" max="11780" width="9.5546875" style="14" bestFit="1" customWidth="1"/>
    <col min="11781" max="11781" width="18" style="14" customWidth="1"/>
    <col min="11782" max="11782" width="9.109375" style="14"/>
    <col min="11783" max="11783" width="10.6640625" style="14" bestFit="1" customWidth="1"/>
    <col min="11784" max="11784" width="11" style="14" customWidth="1"/>
    <col min="11785" max="11785" width="11.44140625" style="14" customWidth="1"/>
    <col min="11786" max="12033" width="9.109375" style="14"/>
    <col min="12034" max="12034" width="17.6640625" style="14" customWidth="1"/>
    <col min="12035" max="12035" width="9.109375" style="14"/>
    <col min="12036" max="12036" width="9.5546875" style="14" bestFit="1" customWidth="1"/>
    <col min="12037" max="12037" width="18" style="14" customWidth="1"/>
    <col min="12038" max="12038" width="9.109375" style="14"/>
    <col min="12039" max="12039" width="10.6640625" style="14" bestFit="1" customWidth="1"/>
    <col min="12040" max="12040" width="11" style="14" customWidth="1"/>
    <col min="12041" max="12041" width="11.44140625" style="14" customWidth="1"/>
    <col min="12042" max="12289" width="9.109375" style="14"/>
    <col min="12290" max="12290" width="17.6640625" style="14" customWidth="1"/>
    <col min="12291" max="12291" width="9.109375" style="14"/>
    <col min="12292" max="12292" width="9.5546875" style="14" bestFit="1" customWidth="1"/>
    <col min="12293" max="12293" width="18" style="14" customWidth="1"/>
    <col min="12294" max="12294" width="9.109375" style="14"/>
    <col min="12295" max="12295" width="10.6640625" style="14" bestFit="1" customWidth="1"/>
    <col min="12296" max="12296" width="11" style="14" customWidth="1"/>
    <col min="12297" max="12297" width="11.44140625" style="14" customWidth="1"/>
    <col min="12298" max="12545" width="9.109375" style="14"/>
    <col min="12546" max="12546" width="17.6640625" style="14" customWidth="1"/>
    <col min="12547" max="12547" width="9.109375" style="14"/>
    <col min="12548" max="12548" width="9.5546875" style="14" bestFit="1" customWidth="1"/>
    <col min="12549" max="12549" width="18" style="14" customWidth="1"/>
    <col min="12550" max="12550" width="9.109375" style="14"/>
    <col min="12551" max="12551" width="10.6640625" style="14" bestFit="1" customWidth="1"/>
    <col min="12552" max="12552" width="11" style="14" customWidth="1"/>
    <col min="12553" max="12553" width="11.44140625" style="14" customWidth="1"/>
    <col min="12554" max="12801" width="9.109375" style="14"/>
    <col min="12802" max="12802" width="17.6640625" style="14" customWidth="1"/>
    <col min="12803" max="12803" width="9.109375" style="14"/>
    <col min="12804" max="12804" width="9.5546875" style="14" bestFit="1" customWidth="1"/>
    <col min="12805" max="12805" width="18" style="14" customWidth="1"/>
    <col min="12806" max="12806" width="9.109375" style="14"/>
    <col min="12807" max="12807" width="10.6640625" style="14" bestFit="1" customWidth="1"/>
    <col min="12808" max="12808" width="11" style="14" customWidth="1"/>
    <col min="12809" max="12809" width="11.44140625" style="14" customWidth="1"/>
    <col min="12810" max="13057" width="9.109375" style="14"/>
    <col min="13058" max="13058" width="17.6640625" style="14" customWidth="1"/>
    <col min="13059" max="13059" width="9.109375" style="14"/>
    <col min="13060" max="13060" width="9.5546875" style="14" bestFit="1" customWidth="1"/>
    <col min="13061" max="13061" width="18" style="14" customWidth="1"/>
    <col min="13062" max="13062" width="9.109375" style="14"/>
    <col min="13063" max="13063" width="10.6640625" style="14" bestFit="1" customWidth="1"/>
    <col min="13064" max="13064" width="11" style="14" customWidth="1"/>
    <col min="13065" max="13065" width="11.44140625" style="14" customWidth="1"/>
    <col min="13066" max="13313" width="9.109375" style="14"/>
    <col min="13314" max="13314" width="17.6640625" style="14" customWidth="1"/>
    <col min="13315" max="13315" width="9.109375" style="14"/>
    <col min="13316" max="13316" width="9.5546875" style="14" bestFit="1" customWidth="1"/>
    <col min="13317" max="13317" width="18" style="14" customWidth="1"/>
    <col min="13318" max="13318" width="9.109375" style="14"/>
    <col min="13319" max="13319" width="10.6640625" style="14" bestFit="1" customWidth="1"/>
    <col min="13320" max="13320" width="11" style="14" customWidth="1"/>
    <col min="13321" max="13321" width="11.44140625" style="14" customWidth="1"/>
    <col min="13322" max="13569" width="9.109375" style="14"/>
    <col min="13570" max="13570" width="17.6640625" style="14" customWidth="1"/>
    <col min="13571" max="13571" width="9.109375" style="14"/>
    <col min="13572" max="13572" width="9.5546875" style="14" bestFit="1" customWidth="1"/>
    <col min="13573" max="13573" width="18" style="14" customWidth="1"/>
    <col min="13574" max="13574" width="9.109375" style="14"/>
    <col min="13575" max="13575" width="10.6640625" style="14" bestFit="1" customWidth="1"/>
    <col min="13576" max="13576" width="11" style="14" customWidth="1"/>
    <col min="13577" max="13577" width="11.44140625" style="14" customWidth="1"/>
    <col min="13578" max="13825" width="9.109375" style="14"/>
    <col min="13826" max="13826" width="17.6640625" style="14" customWidth="1"/>
    <col min="13827" max="13827" width="9.109375" style="14"/>
    <col min="13828" max="13828" width="9.5546875" style="14" bestFit="1" customWidth="1"/>
    <col min="13829" max="13829" width="18" style="14" customWidth="1"/>
    <col min="13830" max="13830" width="9.109375" style="14"/>
    <col min="13831" max="13831" width="10.6640625" style="14" bestFit="1" customWidth="1"/>
    <col min="13832" max="13832" width="11" style="14" customWidth="1"/>
    <col min="13833" max="13833" width="11.44140625" style="14" customWidth="1"/>
    <col min="13834" max="14081" width="9.109375" style="14"/>
    <col min="14082" max="14082" width="17.6640625" style="14" customWidth="1"/>
    <col min="14083" max="14083" width="9.109375" style="14"/>
    <col min="14084" max="14084" width="9.5546875" style="14" bestFit="1" customWidth="1"/>
    <col min="14085" max="14085" width="18" style="14" customWidth="1"/>
    <col min="14086" max="14086" width="9.109375" style="14"/>
    <col min="14087" max="14087" width="10.6640625" style="14" bestFit="1" customWidth="1"/>
    <col min="14088" max="14088" width="11" style="14" customWidth="1"/>
    <col min="14089" max="14089" width="11.44140625" style="14" customWidth="1"/>
    <col min="14090" max="14337" width="9.109375" style="14"/>
    <col min="14338" max="14338" width="17.6640625" style="14" customWidth="1"/>
    <col min="14339" max="14339" width="9.109375" style="14"/>
    <col min="14340" max="14340" width="9.5546875" style="14" bestFit="1" customWidth="1"/>
    <col min="14341" max="14341" width="18" style="14" customWidth="1"/>
    <col min="14342" max="14342" width="9.109375" style="14"/>
    <col min="14343" max="14343" width="10.6640625" style="14" bestFit="1" customWidth="1"/>
    <col min="14344" max="14344" width="11" style="14" customWidth="1"/>
    <col min="14345" max="14345" width="11.44140625" style="14" customWidth="1"/>
    <col min="14346" max="14593" width="9.109375" style="14"/>
    <col min="14594" max="14594" width="17.6640625" style="14" customWidth="1"/>
    <col min="14595" max="14595" width="9.109375" style="14"/>
    <col min="14596" max="14596" width="9.5546875" style="14" bestFit="1" customWidth="1"/>
    <col min="14597" max="14597" width="18" style="14" customWidth="1"/>
    <col min="14598" max="14598" width="9.109375" style="14"/>
    <col min="14599" max="14599" width="10.6640625" style="14" bestFit="1" customWidth="1"/>
    <col min="14600" max="14600" width="11" style="14" customWidth="1"/>
    <col min="14601" max="14601" width="11.44140625" style="14" customWidth="1"/>
    <col min="14602" max="14849" width="9.109375" style="14"/>
    <col min="14850" max="14850" width="17.6640625" style="14" customWidth="1"/>
    <col min="14851" max="14851" width="9.109375" style="14"/>
    <col min="14852" max="14852" width="9.5546875" style="14" bestFit="1" customWidth="1"/>
    <col min="14853" max="14853" width="18" style="14" customWidth="1"/>
    <col min="14854" max="14854" width="9.109375" style="14"/>
    <col min="14855" max="14855" width="10.6640625" style="14" bestFit="1" customWidth="1"/>
    <col min="14856" max="14856" width="11" style="14" customWidth="1"/>
    <col min="14857" max="14857" width="11.44140625" style="14" customWidth="1"/>
    <col min="14858" max="15105" width="9.109375" style="14"/>
    <col min="15106" max="15106" width="17.6640625" style="14" customWidth="1"/>
    <col min="15107" max="15107" width="9.109375" style="14"/>
    <col min="15108" max="15108" width="9.5546875" style="14" bestFit="1" customWidth="1"/>
    <col min="15109" max="15109" width="18" style="14" customWidth="1"/>
    <col min="15110" max="15110" width="9.109375" style="14"/>
    <col min="15111" max="15111" width="10.6640625" style="14" bestFit="1" customWidth="1"/>
    <col min="15112" max="15112" width="11" style="14" customWidth="1"/>
    <col min="15113" max="15113" width="11.44140625" style="14" customWidth="1"/>
    <col min="15114" max="15361" width="9.109375" style="14"/>
    <col min="15362" max="15362" width="17.6640625" style="14" customWidth="1"/>
    <col min="15363" max="15363" width="9.109375" style="14"/>
    <col min="15364" max="15364" width="9.5546875" style="14" bestFit="1" customWidth="1"/>
    <col min="15365" max="15365" width="18" style="14" customWidth="1"/>
    <col min="15366" max="15366" width="9.109375" style="14"/>
    <col min="15367" max="15367" width="10.6640625" style="14" bestFit="1" customWidth="1"/>
    <col min="15368" max="15368" width="11" style="14" customWidth="1"/>
    <col min="15369" max="15369" width="11.44140625" style="14" customWidth="1"/>
    <col min="15370" max="15617" width="9.109375" style="14"/>
    <col min="15618" max="15618" width="17.6640625" style="14" customWidth="1"/>
    <col min="15619" max="15619" width="9.109375" style="14"/>
    <col min="15620" max="15620" width="9.5546875" style="14" bestFit="1" customWidth="1"/>
    <col min="15621" max="15621" width="18" style="14" customWidth="1"/>
    <col min="15622" max="15622" width="9.109375" style="14"/>
    <col min="15623" max="15623" width="10.6640625" style="14" bestFit="1" customWidth="1"/>
    <col min="15624" max="15624" width="11" style="14" customWidth="1"/>
    <col min="15625" max="15625" width="11.44140625" style="14" customWidth="1"/>
    <col min="15626" max="15873" width="9.109375" style="14"/>
    <col min="15874" max="15874" width="17.6640625" style="14" customWidth="1"/>
    <col min="15875" max="15875" width="9.109375" style="14"/>
    <col min="15876" max="15876" width="9.5546875" style="14" bestFit="1" customWidth="1"/>
    <col min="15877" max="15877" width="18" style="14" customWidth="1"/>
    <col min="15878" max="15878" width="9.109375" style="14"/>
    <col min="15879" max="15879" width="10.6640625" style="14" bestFit="1" customWidth="1"/>
    <col min="15880" max="15880" width="11" style="14" customWidth="1"/>
    <col min="15881" max="15881" width="11.44140625" style="14" customWidth="1"/>
    <col min="15882" max="16129" width="9.109375" style="14"/>
    <col min="16130" max="16130" width="17.6640625" style="14" customWidth="1"/>
    <col min="16131" max="16131" width="9.109375" style="14"/>
    <col min="16132" max="16132" width="9.5546875" style="14" bestFit="1" customWidth="1"/>
    <col min="16133" max="16133" width="18" style="14" customWidth="1"/>
    <col min="16134" max="16134" width="9.109375" style="14"/>
    <col min="16135" max="16135" width="10.6640625" style="14" bestFit="1" customWidth="1"/>
    <col min="16136" max="16136" width="11" style="14" customWidth="1"/>
    <col min="16137" max="16137" width="11.44140625" style="14" customWidth="1"/>
    <col min="16138" max="16384" width="9.109375" style="14"/>
  </cols>
  <sheetData>
    <row r="1" spans="1:11" ht="14.4" x14ac:dyDescent="0.3">
      <c r="A1" s="86" t="s">
        <v>125</v>
      </c>
    </row>
    <row r="2" spans="1:11" ht="14.4" x14ac:dyDescent="0.3">
      <c r="A2" s="86" t="s">
        <v>115</v>
      </c>
    </row>
    <row r="4" spans="1:11" ht="17.399999999999999" x14ac:dyDescent="0.3">
      <c r="A4" s="99" t="s">
        <v>81</v>
      </c>
      <c r="B4" s="99"/>
      <c r="C4" s="99"/>
      <c r="D4" s="99"/>
      <c r="E4" s="99"/>
      <c r="F4" s="99"/>
      <c r="G4" s="99"/>
      <c r="H4" s="99"/>
      <c r="I4" s="99"/>
    </row>
    <row r="5" spans="1:11" ht="17.399999999999999" x14ac:dyDescent="0.3">
      <c r="A5" s="15"/>
      <c r="B5" s="16"/>
      <c r="C5" s="16"/>
      <c r="D5" s="16"/>
      <c r="E5" s="16"/>
      <c r="F5" s="16"/>
      <c r="G5" s="16"/>
      <c r="H5" s="16"/>
      <c r="I5" s="15"/>
      <c r="K5" s="17"/>
    </row>
    <row r="6" spans="1:11" x14ac:dyDescent="0.25">
      <c r="A6" s="15"/>
      <c r="B6" s="100" t="s">
        <v>70</v>
      </c>
      <c r="C6" s="100"/>
      <c r="D6" s="100"/>
      <c r="E6" s="100"/>
      <c r="F6" s="100"/>
      <c r="G6" s="100"/>
      <c r="H6" s="100"/>
      <c r="I6" s="15"/>
    </row>
    <row r="7" spans="1:11" x14ac:dyDescent="0.25">
      <c r="A7" s="18"/>
      <c r="B7" s="18"/>
      <c r="C7" s="18"/>
      <c r="D7" s="18"/>
      <c r="E7" s="18"/>
      <c r="F7" s="18"/>
      <c r="G7" s="18"/>
      <c r="H7" s="18"/>
      <c r="I7" s="15"/>
    </row>
    <row r="8" spans="1:11" x14ac:dyDescent="0.25">
      <c r="A8" s="15"/>
      <c r="B8" s="19" t="s">
        <v>111</v>
      </c>
      <c r="C8" s="18"/>
      <c r="D8" s="15"/>
      <c r="E8" s="15"/>
      <c r="F8" s="20">
        <f>AVERAGE(F20:F43)</f>
        <v>4.5243055555555616</v>
      </c>
      <c r="G8" s="21">
        <f>((D43/D19)^(1/24)-1)</f>
        <v>1.2872642474495155E-3</v>
      </c>
      <c r="H8" s="15"/>
      <c r="I8" s="15"/>
    </row>
    <row r="9" spans="1:11" x14ac:dyDescent="0.25">
      <c r="A9" s="15"/>
      <c r="B9" s="19"/>
      <c r="C9" s="18"/>
      <c r="D9" s="15"/>
      <c r="E9" s="15"/>
      <c r="F9" s="20"/>
      <c r="G9" s="21"/>
      <c r="H9" s="15"/>
      <c r="I9" s="15"/>
    </row>
    <row r="10" spans="1:11" x14ac:dyDescent="0.25">
      <c r="A10" s="15"/>
      <c r="B10" s="19" t="s">
        <v>112</v>
      </c>
      <c r="C10" s="18"/>
      <c r="D10" s="15"/>
      <c r="E10" s="15"/>
      <c r="F10" s="20">
        <f>AVERAGE(C50:C58)</f>
        <v>36.196061849737362</v>
      </c>
      <c r="G10" s="21">
        <f>+(B58/B49)^(1/9)-1</f>
        <v>9.570301869625375E-3</v>
      </c>
      <c r="H10" s="15"/>
      <c r="I10" s="15"/>
    </row>
    <row r="11" spans="1:11" x14ac:dyDescent="0.25">
      <c r="A11" s="15"/>
      <c r="B11" s="19" t="s">
        <v>113</v>
      </c>
      <c r="C11" s="18"/>
      <c r="D11" s="15"/>
      <c r="E11" s="15"/>
      <c r="F11" s="20">
        <f>AVERAGE(F50:F58)</f>
        <v>84.271278624135292</v>
      </c>
      <c r="G11" s="21">
        <f>(E58/E49)^(1/9)-1</f>
        <v>2.1002619757748864E-2</v>
      </c>
      <c r="H11" s="15"/>
      <c r="I11" s="21"/>
    </row>
    <row r="12" spans="1:11" x14ac:dyDescent="0.25">
      <c r="A12" s="18"/>
      <c r="B12" s="15"/>
      <c r="C12" s="15"/>
      <c r="D12" s="15"/>
      <c r="E12" s="15"/>
      <c r="F12" s="15"/>
      <c r="G12" s="15"/>
      <c r="H12" s="18"/>
      <c r="I12" s="15"/>
    </row>
    <row r="13" spans="1:11" x14ac:dyDescent="0.25">
      <c r="A13" s="15"/>
      <c r="B13" s="101" t="s">
        <v>71</v>
      </c>
      <c r="C13" s="101"/>
      <c r="D13" s="101"/>
      <c r="E13" s="101"/>
      <c r="F13" s="101"/>
      <c r="G13" s="101"/>
      <c r="H13" s="101"/>
      <c r="I13" s="15"/>
    </row>
    <row r="14" spans="1:11" x14ac:dyDescent="0.25">
      <c r="A14" s="22"/>
      <c r="B14" s="23"/>
      <c r="C14" s="23"/>
      <c r="D14" s="24"/>
      <c r="E14" s="24"/>
      <c r="F14" s="24"/>
      <c r="G14" s="24"/>
      <c r="H14" s="24"/>
      <c r="I14" s="15"/>
    </row>
    <row r="15" spans="1:11" x14ac:dyDescent="0.25">
      <c r="A15" s="18"/>
      <c r="B15" s="18"/>
      <c r="C15" s="18"/>
      <c r="D15" s="25"/>
      <c r="E15" s="18"/>
      <c r="F15" s="23" t="s">
        <v>72</v>
      </c>
      <c r="G15" s="23"/>
      <c r="H15" s="23"/>
      <c r="I15" s="15"/>
    </row>
    <row r="16" spans="1:11" x14ac:dyDescent="0.25">
      <c r="A16" s="18"/>
      <c r="B16" s="18"/>
      <c r="C16" s="25"/>
      <c r="D16" s="26"/>
      <c r="E16" s="27"/>
      <c r="F16" s="28" t="s">
        <v>73</v>
      </c>
      <c r="G16" s="18"/>
      <c r="H16" s="25" t="s">
        <v>74</v>
      </c>
      <c r="I16" s="15"/>
    </row>
    <row r="17" spans="1:28" x14ac:dyDescent="0.25">
      <c r="A17" s="18"/>
      <c r="B17" s="25"/>
      <c r="C17" s="15"/>
      <c r="D17" s="20"/>
      <c r="E17" s="27"/>
      <c r="F17" s="20"/>
      <c r="G17" s="18"/>
      <c r="H17" s="21"/>
      <c r="I17" s="15"/>
    </row>
    <row r="18" spans="1:28" x14ac:dyDescent="0.25">
      <c r="A18" s="18"/>
      <c r="B18" s="29">
        <v>1989</v>
      </c>
      <c r="C18" s="30"/>
      <c r="D18" s="20">
        <v>3169.5833333333335</v>
      </c>
      <c r="E18" s="18"/>
      <c r="F18" s="20"/>
      <c r="G18" s="18"/>
      <c r="H18" s="21"/>
      <c r="I18" s="15"/>
    </row>
    <row r="19" spans="1:28" x14ac:dyDescent="0.25">
      <c r="A19" s="18"/>
      <c r="B19" s="25">
        <v>1990</v>
      </c>
      <c r="C19" s="31"/>
      <c r="D19" s="20">
        <v>3462.9166666666665</v>
      </c>
      <c r="E19" s="18"/>
      <c r="F19" s="20">
        <f>+D19-D18</f>
        <v>293.33333333333303</v>
      </c>
      <c r="G19" s="18"/>
      <c r="H19" s="21">
        <v>-3.4431211365194225E-2</v>
      </c>
      <c r="I19" s="15"/>
    </row>
    <row r="20" spans="1:28" x14ac:dyDescent="0.25">
      <c r="A20" s="18"/>
      <c r="B20" s="25">
        <v>1991</v>
      </c>
      <c r="C20" s="31"/>
      <c r="D20" s="20">
        <v>3730.3333333333335</v>
      </c>
      <c r="E20" s="18"/>
      <c r="F20" s="20">
        <f t="shared" ref="F20:F29" si="0">+D20-D19</f>
        <v>267.41666666666697</v>
      </c>
      <c r="G20" s="18"/>
      <c r="H20" s="21">
        <f t="shared" ref="H20:H42" si="1">(D20/D19)-1</f>
        <v>7.7222957526170255E-2</v>
      </c>
      <c r="I20" s="15"/>
    </row>
    <row r="21" spans="1:28" x14ac:dyDescent="0.25">
      <c r="A21" s="18"/>
      <c r="B21" s="25">
        <v>1992</v>
      </c>
      <c r="C21" s="31"/>
      <c r="D21" s="20">
        <v>4030.6666666666665</v>
      </c>
      <c r="E21" s="18"/>
      <c r="F21" s="20">
        <f t="shared" si="0"/>
        <v>300.33333333333303</v>
      </c>
      <c r="G21" s="18"/>
      <c r="H21" s="21">
        <f t="shared" si="1"/>
        <v>8.0511125011169637E-2</v>
      </c>
      <c r="I21" s="15"/>
      <c r="AA21" s="32"/>
      <c r="AB21" s="32"/>
    </row>
    <row r="22" spans="1:28" x14ac:dyDescent="0.25">
      <c r="A22" s="18"/>
      <c r="B22" s="25">
        <v>1993</v>
      </c>
      <c r="C22" s="31"/>
      <c r="D22" s="20">
        <v>2750.4166666666665</v>
      </c>
      <c r="E22" s="18"/>
      <c r="F22" s="20">
        <f t="shared" si="0"/>
        <v>-1280.25</v>
      </c>
      <c r="G22" s="18"/>
      <c r="H22" s="21">
        <f t="shared" si="1"/>
        <v>-0.31762735693020183</v>
      </c>
      <c r="I22" s="15"/>
    </row>
    <row r="23" spans="1:28" x14ac:dyDescent="0.25">
      <c r="A23" s="18"/>
      <c r="B23" s="25">
        <v>1994</v>
      </c>
      <c r="C23" s="31"/>
      <c r="D23" s="20">
        <v>2228.5833333333335</v>
      </c>
      <c r="E23" s="18"/>
      <c r="F23" s="20">
        <f t="shared" si="0"/>
        <v>-521.83333333333303</v>
      </c>
      <c r="G23" s="18"/>
      <c r="H23" s="21">
        <f t="shared" si="1"/>
        <v>-0.18972882896530818</v>
      </c>
      <c r="I23" s="15"/>
    </row>
    <row r="24" spans="1:28" x14ac:dyDescent="0.25">
      <c r="A24" s="18"/>
      <c r="B24" s="25">
        <v>1995</v>
      </c>
      <c r="C24" s="31"/>
      <c r="D24" s="20">
        <v>2131.5</v>
      </c>
      <c r="E24" s="18"/>
      <c r="F24" s="20">
        <f t="shared" si="0"/>
        <v>-97.083333333333485</v>
      </c>
      <c r="G24" s="18"/>
      <c r="H24" s="21">
        <f t="shared" si="1"/>
        <v>-4.3562801480761415E-2</v>
      </c>
      <c r="I24" s="15"/>
      <c r="AA24" s="33"/>
    </row>
    <row r="25" spans="1:28" x14ac:dyDescent="0.25">
      <c r="A25" s="18"/>
      <c r="B25" s="25">
        <v>1996</v>
      </c>
      <c r="C25" s="31"/>
      <c r="D25" s="20">
        <v>2160</v>
      </c>
      <c r="E25" s="18"/>
      <c r="F25" s="20">
        <f>+D25-D24</f>
        <v>28.5</v>
      </c>
      <c r="G25" s="18"/>
      <c r="H25" s="21">
        <f t="shared" si="1"/>
        <v>1.3370865587614356E-2</v>
      </c>
      <c r="I25" s="15"/>
    </row>
    <row r="26" spans="1:28" x14ac:dyDescent="0.25">
      <c r="A26" s="18"/>
      <c r="B26" s="25">
        <v>1997</v>
      </c>
      <c r="C26" s="31"/>
      <c r="D26" s="20">
        <v>2208.0833333333335</v>
      </c>
      <c r="E26" s="18"/>
      <c r="F26" s="20">
        <f t="shared" si="0"/>
        <v>48.083333333333485</v>
      </c>
      <c r="G26" s="18"/>
      <c r="H26" s="21">
        <f t="shared" si="1"/>
        <v>2.2260802469135976E-2</v>
      </c>
      <c r="I26" s="15"/>
    </row>
    <row r="27" spans="1:28" x14ac:dyDescent="0.25">
      <c r="A27" s="18"/>
      <c r="B27" s="25">
        <v>1998</v>
      </c>
      <c r="C27" s="31"/>
      <c r="D27" s="20">
        <v>2275.6666666666665</v>
      </c>
      <c r="E27" s="18"/>
      <c r="F27" s="20">
        <f t="shared" si="0"/>
        <v>67.58333333333303</v>
      </c>
      <c r="G27" s="18"/>
      <c r="H27" s="21">
        <f t="shared" si="1"/>
        <v>3.0607238555308003E-2</v>
      </c>
      <c r="I27" s="15"/>
    </row>
    <row r="28" spans="1:28" x14ac:dyDescent="0.25">
      <c r="A28" s="18"/>
      <c r="B28" s="25">
        <v>1999</v>
      </c>
      <c r="C28" s="31"/>
      <c r="D28" s="20">
        <v>2305.8333333333335</v>
      </c>
      <c r="E28" s="18"/>
      <c r="F28" s="20">
        <f t="shared" si="0"/>
        <v>30.16666666666697</v>
      </c>
      <c r="G28" s="18"/>
      <c r="H28" s="21">
        <f t="shared" si="1"/>
        <v>1.3256188662662982E-2</v>
      </c>
      <c r="I28" s="15"/>
    </row>
    <row r="29" spans="1:28" ht="14.4" x14ac:dyDescent="0.3">
      <c r="A29" s="34"/>
      <c r="B29" s="25">
        <v>2000</v>
      </c>
      <c r="C29" s="20"/>
      <c r="D29" s="20">
        <v>2406.5</v>
      </c>
      <c r="E29" s="35"/>
      <c r="F29" s="20">
        <f t="shared" si="0"/>
        <v>100.66666666666652</v>
      </c>
      <c r="G29" s="18"/>
      <c r="H29" s="21">
        <f t="shared" si="1"/>
        <v>4.3657390675822194E-2</v>
      </c>
      <c r="I29" s="15"/>
      <c r="L29" s="36"/>
    </row>
    <row r="30" spans="1:28" ht="14.4" x14ac:dyDescent="0.3">
      <c r="A30" s="34"/>
      <c r="B30" s="25">
        <v>2001</v>
      </c>
      <c r="C30" s="15"/>
      <c r="D30" s="20">
        <v>2446.5833333333335</v>
      </c>
      <c r="E30" s="18"/>
      <c r="F30" s="20">
        <f>+D30-D29</f>
        <v>40.083333333333485</v>
      </c>
      <c r="G30" s="18"/>
      <c r="H30" s="21">
        <f t="shared" si="1"/>
        <v>1.6656278135604996E-2</v>
      </c>
      <c r="I30" s="15"/>
      <c r="L30" s="36"/>
    </row>
    <row r="31" spans="1:28" ht="14.4" x14ac:dyDescent="0.3">
      <c r="A31" s="34"/>
      <c r="B31" s="25">
        <v>2002</v>
      </c>
      <c r="C31" s="15"/>
      <c r="D31" s="20">
        <v>2522</v>
      </c>
      <c r="E31" s="18"/>
      <c r="F31" s="20">
        <f t="shared" ref="F31:F42" si="2">+D31-D30</f>
        <v>75.416666666666515</v>
      </c>
      <c r="G31" s="18"/>
      <c r="H31" s="21">
        <f t="shared" si="1"/>
        <v>3.0825300589257143E-2</v>
      </c>
      <c r="I31" s="15"/>
      <c r="L31" s="36"/>
    </row>
    <row r="32" spans="1:28" ht="14.4" x14ac:dyDescent="0.3">
      <c r="A32" s="34"/>
      <c r="B32" s="25">
        <v>2003</v>
      </c>
      <c r="C32" s="15"/>
      <c r="D32" s="20">
        <v>2610.5833333333335</v>
      </c>
      <c r="E32" s="18"/>
      <c r="F32" s="20">
        <f t="shared" si="2"/>
        <v>88.583333333333485</v>
      </c>
      <c r="G32" s="18"/>
      <c r="H32" s="21">
        <f t="shared" si="1"/>
        <v>3.5124240021147335E-2</v>
      </c>
      <c r="I32" s="15"/>
      <c r="L32" s="36"/>
    </row>
    <row r="33" spans="1:17" ht="14.4" x14ac:dyDescent="0.3">
      <c r="A33" s="34"/>
      <c r="B33" s="25">
        <v>2004</v>
      </c>
      <c r="C33" s="15"/>
      <c r="D33" s="20">
        <v>2766.6666666666665</v>
      </c>
      <c r="E33" s="18"/>
      <c r="F33" s="20">
        <f t="shared" si="2"/>
        <v>156.08333333333303</v>
      </c>
      <c r="G33" s="18"/>
      <c r="H33" s="21">
        <f t="shared" si="1"/>
        <v>5.9788680690777696E-2</v>
      </c>
      <c r="I33" s="15"/>
      <c r="L33" s="37" t="s">
        <v>2</v>
      </c>
      <c r="M33" s="38" t="s">
        <v>75</v>
      </c>
      <c r="N33" s="14" t="s">
        <v>76</v>
      </c>
    </row>
    <row r="34" spans="1:17" ht="14.4" x14ac:dyDescent="0.3">
      <c r="A34" s="34"/>
      <c r="B34" s="25">
        <v>2005</v>
      </c>
      <c r="C34" s="15"/>
      <c r="D34" s="20">
        <v>2897.0833333333335</v>
      </c>
      <c r="E34" s="18"/>
      <c r="F34" s="20">
        <f t="shared" si="2"/>
        <v>130.41666666666697</v>
      </c>
      <c r="G34" s="18"/>
      <c r="H34" s="21">
        <f t="shared" si="1"/>
        <v>4.7138554216867634E-2</v>
      </c>
      <c r="I34" s="39"/>
      <c r="K34" s="25">
        <v>2000</v>
      </c>
      <c r="L34" s="36">
        <f>+D29</f>
        <v>2406.5</v>
      </c>
    </row>
    <row r="35" spans="1:17" ht="14.4" x14ac:dyDescent="0.3">
      <c r="A35" s="34"/>
      <c r="B35" s="25">
        <v>2006</v>
      </c>
      <c r="C35" s="15"/>
      <c r="D35" s="20">
        <v>2963.1666666666665</v>
      </c>
      <c r="E35" s="34"/>
      <c r="F35" s="20">
        <f t="shared" si="2"/>
        <v>66.08333333333303</v>
      </c>
      <c r="G35" s="18"/>
      <c r="H35" s="21">
        <f t="shared" si="1"/>
        <v>2.2810297713217187E-2</v>
      </c>
      <c r="I35" s="39"/>
      <c r="K35" s="25">
        <v>2001</v>
      </c>
      <c r="L35" s="36">
        <f t="shared" ref="L35:L48" si="3">+D30</f>
        <v>2446.5833333333335</v>
      </c>
    </row>
    <row r="36" spans="1:17" ht="14.4" x14ac:dyDescent="0.3">
      <c r="A36" s="34"/>
      <c r="B36" s="25">
        <v>2007</v>
      </c>
      <c r="C36" s="15"/>
      <c r="D36" s="20">
        <v>3032.0833333333335</v>
      </c>
      <c r="E36" s="18"/>
      <c r="F36" s="20">
        <f t="shared" si="2"/>
        <v>68.91666666666697</v>
      </c>
      <c r="G36" s="18"/>
      <c r="H36" s="21">
        <f t="shared" si="1"/>
        <v>2.3257776027898247E-2</v>
      </c>
      <c r="I36" s="39"/>
      <c r="K36" s="25">
        <v>2002</v>
      </c>
      <c r="L36" s="36">
        <f t="shared" si="3"/>
        <v>2522</v>
      </c>
    </row>
    <row r="37" spans="1:17" ht="14.4" x14ac:dyDescent="0.3">
      <c r="A37" s="34"/>
      <c r="B37" s="25">
        <v>2008</v>
      </c>
      <c r="C37" s="15"/>
      <c r="D37" s="20">
        <v>3117.75</v>
      </c>
      <c r="E37" s="18"/>
      <c r="F37" s="20">
        <f t="shared" si="2"/>
        <v>85.666666666666515</v>
      </c>
      <c r="G37" s="18"/>
      <c r="H37" s="21">
        <f t="shared" si="1"/>
        <v>2.8253401126837829E-2</v>
      </c>
      <c r="I37" s="39"/>
      <c r="K37" s="25">
        <v>2003</v>
      </c>
      <c r="L37" s="36">
        <f t="shared" si="3"/>
        <v>2610.5833333333335</v>
      </c>
    </row>
    <row r="38" spans="1:17" ht="14.4" x14ac:dyDescent="0.3">
      <c r="A38" s="34"/>
      <c r="B38" s="25">
        <v>2009</v>
      </c>
      <c r="C38" s="15"/>
      <c r="D38" s="20">
        <v>3216.75</v>
      </c>
      <c r="E38" s="18"/>
      <c r="F38" s="20">
        <f t="shared" si="2"/>
        <v>99</v>
      </c>
      <c r="G38" s="18"/>
      <c r="H38" s="21">
        <f t="shared" si="1"/>
        <v>3.175366851094541E-2</v>
      </c>
      <c r="I38" s="39"/>
      <c r="K38" s="25">
        <v>2004</v>
      </c>
      <c r="L38" s="36">
        <f t="shared" si="3"/>
        <v>2766.6666666666665</v>
      </c>
    </row>
    <row r="39" spans="1:17" ht="14.4" x14ac:dyDescent="0.3">
      <c r="A39" s="34"/>
      <c r="B39" s="25">
        <v>2010</v>
      </c>
      <c r="C39" s="15"/>
      <c r="D39" s="20">
        <v>3304</v>
      </c>
      <c r="E39" s="18"/>
      <c r="F39" s="20">
        <f t="shared" si="2"/>
        <v>87.25</v>
      </c>
      <c r="G39" s="18"/>
      <c r="H39" s="21">
        <f t="shared" si="1"/>
        <v>2.7123649646382253E-2</v>
      </c>
      <c r="I39" s="39"/>
      <c r="K39" s="25">
        <v>2005</v>
      </c>
      <c r="L39" s="36">
        <f t="shared" si="3"/>
        <v>2897.0833333333335</v>
      </c>
    </row>
    <row r="40" spans="1:17" ht="14.4" x14ac:dyDescent="0.3">
      <c r="A40" s="34"/>
      <c r="B40" s="25">
        <v>2011</v>
      </c>
      <c r="C40" s="15"/>
      <c r="D40" s="20">
        <v>3378.5</v>
      </c>
      <c r="E40" s="18"/>
      <c r="F40" s="20">
        <f t="shared" si="2"/>
        <v>74.5</v>
      </c>
      <c r="G40" s="18"/>
      <c r="H40" s="21">
        <f t="shared" si="1"/>
        <v>2.2548426150120982E-2</v>
      </c>
      <c r="I40" s="39"/>
      <c r="K40" s="25">
        <v>2006</v>
      </c>
      <c r="L40" s="36">
        <f t="shared" si="3"/>
        <v>2963.1666666666665</v>
      </c>
    </row>
    <row r="41" spans="1:17" ht="14.4" x14ac:dyDescent="0.3">
      <c r="A41" s="34"/>
      <c r="B41" s="25">
        <v>2012</v>
      </c>
      <c r="C41" s="15"/>
      <c r="D41" s="20">
        <v>3429.5</v>
      </c>
      <c r="E41" s="18"/>
      <c r="F41" s="20">
        <f t="shared" si="2"/>
        <v>51</v>
      </c>
      <c r="G41" s="18"/>
      <c r="H41" s="21">
        <f t="shared" si="1"/>
        <v>1.5095456563563703E-2</v>
      </c>
      <c r="I41" s="39"/>
      <c r="K41" s="25">
        <v>2007</v>
      </c>
      <c r="L41" s="36">
        <f t="shared" si="3"/>
        <v>3032.0833333333335</v>
      </c>
    </row>
    <row r="42" spans="1:17" ht="14.4" x14ac:dyDescent="0.3">
      <c r="A42" s="18"/>
      <c r="B42" s="25">
        <v>2013</v>
      </c>
      <c r="C42" s="15"/>
      <c r="D42" s="20">
        <v>3503.4166666666665</v>
      </c>
      <c r="E42" s="18"/>
      <c r="F42" s="20">
        <f t="shared" si="2"/>
        <v>73.916666666666515</v>
      </c>
      <c r="G42" s="18"/>
      <c r="H42" s="21">
        <f t="shared" si="1"/>
        <v>2.1553190455362747E-2</v>
      </c>
      <c r="I42" s="15"/>
      <c r="K42" s="25">
        <v>2008</v>
      </c>
      <c r="L42" s="36">
        <f t="shared" si="3"/>
        <v>3117.75</v>
      </c>
    </row>
    <row r="43" spans="1:17" ht="14.4" x14ac:dyDescent="0.3">
      <c r="A43" s="18"/>
      <c r="B43" s="25">
        <v>2014</v>
      </c>
      <c r="C43" s="15"/>
      <c r="D43" s="20">
        <v>3571.5</v>
      </c>
      <c r="E43" s="18"/>
      <c r="F43" s="20">
        <f t="shared" ref="F43" si="4">+D43-D42</f>
        <v>68.083333333333485</v>
      </c>
      <c r="G43" s="18"/>
      <c r="H43" s="21">
        <f t="shared" ref="H43" si="5">(D43/D42)-1</f>
        <v>1.9433410242382543E-2</v>
      </c>
      <c r="I43" s="15"/>
      <c r="K43" s="25">
        <v>2009</v>
      </c>
      <c r="L43" s="36">
        <f t="shared" si="3"/>
        <v>3216.75</v>
      </c>
    </row>
    <row r="44" spans="1:17" ht="14.4" x14ac:dyDescent="0.3">
      <c r="A44" s="18"/>
      <c r="B44" s="25"/>
      <c r="C44" s="15"/>
      <c r="D44" s="20"/>
      <c r="E44" s="18"/>
      <c r="F44" s="40"/>
      <c r="G44" s="18"/>
      <c r="H44" s="21"/>
      <c r="I44" s="15"/>
      <c r="K44" s="25">
        <v>2010</v>
      </c>
      <c r="L44" s="36">
        <f t="shared" si="3"/>
        <v>3304</v>
      </c>
    </row>
    <row r="45" spans="1:17" ht="14.4" x14ac:dyDescent="0.3">
      <c r="A45" s="102" t="s">
        <v>77</v>
      </c>
      <c r="B45" s="102"/>
      <c r="C45" s="102"/>
      <c r="D45" s="102"/>
      <c r="E45" s="102"/>
      <c r="F45" s="102"/>
      <c r="G45" s="102"/>
      <c r="H45" s="102"/>
      <c r="I45" s="102"/>
      <c r="K45" s="25">
        <v>2011</v>
      </c>
      <c r="L45" s="36">
        <f t="shared" si="3"/>
        <v>3378.5</v>
      </c>
    </row>
    <row r="46" spans="1:17" ht="14.4" x14ac:dyDescent="0.3">
      <c r="A46" s="18"/>
      <c r="B46" s="18"/>
      <c r="C46" s="18"/>
      <c r="D46" s="18"/>
      <c r="E46" s="41"/>
      <c r="F46" s="18"/>
      <c r="G46" s="42"/>
      <c r="H46" s="18"/>
      <c r="I46" s="15"/>
      <c r="K46" s="25">
        <v>2012</v>
      </c>
      <c r="L46" s="36">
        <f t="shared" si="3"/>
        <v>3429.5</v>
      </c>
    </row>
    <row r="47" spans="1:17" ht="14.4" x14ac:dyDescent="0.3">
      <c r="A47" s="18"/>
      <c r="B47" s="43" t="s">
        <v>100</v>
      </c>
      <c r="C47" s="103" t="s">
        <v>72</v>
      </c>
      <c r="D47" s="103"/>
      <c r="E47" s="43">
        <v>2015</v>
      </c>
      <c r="F47" s="103" t="s">
        <v>72</v>
      </c>
      <c r="G47" s="103"/>
      <c r="H47" s="103" t="s">
        <v>78</v>
      </c>
      <c r="I47" s="103"/>
      <c r="K47" s="25">
        <v>2013</v>
      </c>
      <c r="L47" s="36">
        <f t="shared" si="3"/>
        <v>3503.4166666666665</v>
      </c>
    </row>
    <row r="48" spans="1:17" ht="15" customHeight="1" x14ac:dyDescent="0.3">
      <c r="A48" s="18"/>
      <c r="B48" s="44" t="s">
        <v>79</v>
      </c>
      <c r="C48" s="45" t="s">
        <v>73</v>
      </c>
      <c r="D48" s="46" t="s">
        <v>74</v>
      </c>
      <c r="E48" s="44" t="s">
        <v>80</v>
      </c>
      <c r="F48" s="45" t="s">
        <v>73</v>
      </c>
      <c r="G48" s="46" t="s">
        <v>74</v>
      </c>
      <c r="H48" s="45" t="s">
        <v>73</v>
      </c>
      <c r="I48" s="46" t="s">
        <v>74</v>
      </c>
      <c r="J48" s="47"/>
      <c r="K48" s="25">
        <v>2014</v>
      </c>
      <c r="L48" s="36">
        <f t="shared" si="3"/>
        <v>3571.5</v>
      </c>
      <c r="M48" s="96"/>
      <c r="N48" s="48"/>
      <c r="O48" s="48"/>
      <c r="P48" s="48"/>
      <c r="Q48" s="32"/>
    </row>
    <row r="49" spans="1:17" ht="14.4" x14ac:dyDescent="0.3">
      <c r="A49" s="25">
        <v>2015</v>
      </c>
      <c r="B49" s="42">
        <v>3639.6371853144592</v>
      </c>
      <c r="C49" s="20">
        <f>+B49-D43</f>
        <v>68.137185314459202</v>
      </c>
      <c r="D49" s="21">
        <f>+B49/D43-1</f>
        <v>1.9078030327442042E-2</v>
      </c>
      <c r="E49" s="42">
        <f>Err!I196</f>
        <v>3687.0027250215503</v>
      </c>
      <c r="F49" s="20">
        <f>+E49-D43</f>
        <v>115.5027250215503</v>
      </c>
      <c r="G49" s="21">
        <f>+E49/D43-1</f>
        <v>3.2340116203710023E-2</v>
      </c>
      <c r="H49" s="20">
        <f>+E49-B49</f>
        <v>47.365539707091102</v>
      </c>
      <c r="I49" s="21">
        <f t="shared" ref="I49:I58" si="6">(E49/B49)-1</f>
        <v>1.3013808051584252E-2</v>
      </c>
      <c r="J49" s="95"/>
      <c r="K49" s="25">
        <v>2015</v>
      </c>
      <c r="L49" s="48"/>
      <c r="M49" s="49">
        <f>+E49</f>
        <v>3687.0027250215503</v>
      </c>
      <c r="N49" s="48">
        <f>+B49</f>
        <v>3639.6371853144592</v>
      </c>
      <c r="O49" s="48"/>
      <c r="P49" s="48"/>
      <c r="Q49" s="32">
        <f t="shared" ref="Q49:Q58" si="7">+M49/N49-1</f>
        <v>1.3013808051584252E-2</v>
      </c>
    </row>
    <row r="50" spans="1:17" ht="14.4" x14ac:dyDescent="0.3">
      <c r="A50" s="25">
        <v>2016</v>
      </c>
      <c r="B50" s="42">
        <v>3688.3477185647666</v>
      </c>
      <c r="C50" s="20">
        <f t="shared" ref="C50:C58" si="8">+B50-B49</f>
        <v>48.710533250307435</v>
      </c>
      <c r="D50" s="21">
        <f t="shared" ref="D50:D58" si="9">+B50/B49-1</f>
        <v>1.3383348605968015E-2</v>
      </c>
      <c r="E50" s="42">
        <f>Err!I208</f>
        <v>3798.671080233567</v>
      </c>
      <c r="F50" s="20">
        <f t="shared" ref="F50:F58" si="10">+E50-E49</f>
        <v>111.66835521201665</v>
      </c>
      <c r="G50" s="21">
        <f t="shared" ref="G50:G58" si="11">+E50/E49-1</f>
        <v>3.0287028120209447E-2</v>
      </c>
      <c r="H50" s="20">
        <f t="shared" ref="H50:H58" si="12">+E50-B50</f>
        <v>110.32336166880032</v>
      </c>
      <c r="I50" s="21">
        <f t="shared" si="6"/>
        <v>2.9911323467010309E-2</v>
      </c>
      <c r="J50" s="95"/>
      <c r="K50" s="25">
        <v>2016</v>
      </c>
      <c r="L50" s="48"/>
      <c r="M50" s="49">
        <f t="shared" ref="M50:M58" si="13">+E50</f>
        <v>3798.671080233567</v>
      </c>
      <c r="N50" s="48">
        <f t="shared" ref="N50:N58" si="14">+B50</f>
        <v>3688.3477185647666</v>
      </c>
      <c r="O50" s="48"/>
      <c r="P50" s="48"/>
      <c r="Q50" s="32">
        <f t="shared" si="7"/>
        <v>2.9911323467010309E-2</v>
      </c>
    </row>
    <row r="51" spans="1:17" ht="14.4" x14ac:dyDescent="0.3">
      <c r="A51" s="25">
        <v>2017</v>
      </c>
      <c r="B51" s="42">
        <v>3733.3367035457827</v>
      </c>
      <c r="C51" s="20">
        <f t="shared" si="8"/>
        <v>44.988984981016074</v>
      </c>
      <c r="D51" s="21">
        <f t="shared" si="9"/>
        <v>1.2197598603453486E-2</v>
      </c>
      <c r="E51" s="42">
        <f>Err!I220</f>
        <v>3881.658140214437</v>
      </c>
      <c r="F51" s="20">
        <f t="shared" si="10"/>
        <v>82.987059980870072</v>
      </c>
      <c r="G51" s="21">
        <f t="shared" si="11"/>
        <v>2.1846340003664588E-2</v>
      </c>
      <c r="H51" s="20">
        <f t="shared" si="12"/>
        <v>148.32143666865431</v>
      </c>
      <c r="I51" s="21">
        <f t="shared" si="6"/>
        <v>3.9728920385826427E-2</v>
      </c>
      <c r="J51" s="95"/>
      <c r="K51" s="25">
        <v>2017</v>
      </c>
      <c r="L51" s="48"/>
      <c r="M51" s="49">
        <f t="shared" si="13"/>
        <v>3881.658140214437</v>
      </c>
      <c r="N51" s="48">
        <f t="shared" si="14"/>
        <v>3733.3367035457827</v>
      </c>
      <c r="O51" s="48"/>
      <c r="P51" s="48"/>
      <c r="Q51" s="32">
        <f t="shared" si="7"/>
        <v>3.9728920385826427E-2</v>
      </c>
    </row>
    <row r="52" spans="1:17" ht="14.4" x14ac:dyDescent="0.3">
      <c r="A52" s="25">
        <v>2018</v>
      </c>
      <c r="B52" s="42">
        <v>3774.8884713989814</v>
      </c>
      <c r="C52" s="20">
        <f t="shared" si="8"/>
        <v>41.551767853198726</v>
      </c>
      <c r="D52" s="21">
        <f t="shared" si="9"/>
        <v>1.1129927770440418E-2</v>
      </c>
      <c r="E52" s="42">
        <f>Err!I232</f>
        <v>3964.0244526497595</v>
      </c>
      <c r="F52" s="20">
        <f t="shared" si="10"/>
        <v>82.36631243532247</v>
      </c>
      <c r="G52" s="21">
        <f t="shared" si="11"/>
        <v>2.1219362823840182E-2</v>
      </c>
      <c r="H52" s="20">
        <f t="shared" si="12"/>
        <v>189.13598125077806</v>
      </c>
      <c r="I52" s="21">
        <f t="shared" si="6"/>
        <v>5.010372695347054E-2</v>
      </c>
      <c r="J52" s="95"/>
      <c r="K52" s="25">
        <v>2018</v>
      </c>
      <c r="L52" s="48"/>
      <c r="M52" s="49">
        <f t="shared" si="13"/>
        <v>3964.0244526497595</v>
      </c>
      <c r="N52" s="48">
        <f t="shared" si="14"/>
        <v>3774.8884713989814</v>
      </c>
      <c r="O52" s="48"/>
      <c r="P52" s="48"/>
      <c r="Q52" s="32">
        <f t="shared" si="7"/>
        <v>5.010372695347054E-2</v>
      </c>
    </row>
    <row r="53" spans="1:17" ht="14.4" x14ac:dyDescent="0.3">
      <c r="A53" s="25">
        <v>2019</v>
      </c>
      <c r="B53" s="42">
        <v>3813.2656299957939</v>
      </c>
      <c r="C53" s="20">
        <f t="shared" si="8"/>
        <v>38.377158596812478</v>
      </c>
      <c r="D53" s="21">
        <f t="shared" si="9"/>
        <v>1.0166435084793424E-2</v>
      </c>
      <c r="E53" s="42">
        <f>Err!I244</f>
        <v>4045.7746607636132</v>
      </c>
      <c r="F53" s="20">
        <f t="shared" si="10"/>
        <v>81.75020811385366</v>
      </c>
      <c r="G53" s="21">
        <f t="shared" si="11"/>
        <v>2.0623033255813494E-2</v>
      </c>
      <c r="H53" s="20">
        <f t="shared" si="12"/>
        <v>232.50903076781924</v>
      </c>
      <c r="I53" s="21">
        <f t="shared" si="6"/>
        <v>6.0973730478900867E-2</v>
      </c>
      <c r="J53" s="95"/>
      <c r="K53" s="25">
        <v>2019</v>
      </c>
      <c r="L53" s="48"/>
      <c r="M53" s="49">
        <f t="shared" si="13"/>
        <v>4045.7746607636132</v>
      </c>
      <c r="N53" s="48">
        <f t="shared" si="14"/>
        <v>3813.2656299957939</v>
      </c>
      <c r="O53" s="48"/>
      <c r="P53" s="48"/>
      <c r="Q53" s="32">
        <f t="shared" si="7"/>
        <v>6.0973730478900867E-2</v>
      </c>
    </row>
    <row r="54" spans="1:17" ht="14.4" x14ac:dyDescent="0.3">
      <c r="A54" s="25">
        <v>2020</v>
      </c>
      <c r="B54" s="42">
        <v>3848.7107236237766</v>
      </c>
      <c r="C54" s="20">
        <f t="shared" si="8"/>
        <v>35.445093627982715</v>
      </c>
      <c r="D54" s="21">
        <f t="shared" si="9"/>
        <v>9.2952070658718355E-3</v>
      </c>
      <c r="E54" s="42">
        <f>Err!I256</f>
        <v>4126.9133730485255</v>
      </c>
      <c r="F54" s="20">
        <f t="shared" si="10"/>
        <v>81.138712284912344</v>
      </c>
      <c r="G54" s="21">
        <f t="shared" si="11"/>
        <v>2.0055173381702263E-2</v>
      </c>
      <c r="H54" s="20">
        <f t="shared" si="12"/>
        <v>278.20264942474887</v>
      </c>
      <c r="I54" s="21">
        <f t="shared" si="6"/>
        <v>7.2284634882302967E-2</v>
      </c>
      <c r="J54" s="95"/>
      <c r="K54" s="25">
        <v>2020</v>
      </c>
      <c r="L54" s="48"/>
      <c r="M54" s="49">
        <f t="shared" si="13"/>
        <v>4126.9133730485255</v>
      </c>
      <c r="N54" s="48">
        <f t="shared" si="14"/>
        <v>3848.7107236237766</v>
      </c>
      <c r="O54" s="48"/>
      <c r="P54" s="48"/>
      <c r="Q54" s="32">
        <f t="shared" si="7"/>
        <v>7.2284634882302967E-2</v>
      </c>
    </row>
    <row r="55" spans="1:17" ht="14.4" x14ac:dyDescent="0.3">
      <c r="A55" s="25">
        <v>2021</v>
      </c>
      <c r="B55" s="42">
        <v>3881.4477658705891</v>
      </c>
      <c r="C55" s="20">
        <f t="shared" si="8"/>
        <v>32.737042246812507</v>
      </c>
      <c r="D55" s="21">
        <f t="shared" si="9"/>
        <v>8.5059763119814669E-3</v>
      </c>
      <c r="E55" s="42">
        <f>Err!I268</f>
        <v>4207.445163525249</v>
      </c>
      <c r="F55" s="20">
        <f t="shared" si="10"/>
        <v>80.531790476723472</v>
      </c>
      <c r="G55" s="21">
        <f t="shared" si="11"/>
        <v>1.9513806856874982E-2</v>
      </c>
      <c r="H55" s="20">
        <f t="shared" si="12"/>
        <v>325.99739765465984</v>
      </c>
      <c r="I55" s="21">
        <f t="shared" si="6"/>
        <v>8.398860871480518E-2</v>
      </c>
      <c r="J55" s="95"/>
      <c r="K55" s="25">
        <v>2021</v>
      </c>
      <c r="L55" s="48"/>
      <c r="M55" s="49">
        <f t="shared" si="13"/>
        <v>4207.445163525249</v>
      </c>
      <c r="N55" s="48">
        <f t="shared" si="14"/>
        <v>3881.4477658705891</v>
      </c>
      <c r="O55" s="48"/>
      <c r="P55" s="48"/>
      <c r="Q55" s="32">
        <f t="shared" si="7"/>
        <v>8.398860871480518E-2</v>
      </c>
    </row>
    <row r="56" spans="1:17" ht="14.4" x14ac:dyDescent="0.3">
      <c r="A56" s="25">
        <v>2022</v>
      </c>
      <c r="B56" s="42">
        <v>3911.6836553936287</v>
      </c>
      <c r="C56" s="20">
        <f t="shared" si="8"/>
        <v>30.235889523039532</v>
      </c>
      <c r="D56" s="21">
        <f t="shared" si="9"/>
        <v>7.7898483624854187E-3</v>
      </c>
      <c r="E56" s="42">
        <f>Err!I280</f>
        <v>4287.3745720006273</v>
      </c>
      <c r="F56" s="20">
        <f t="shared" si="10"/>
        <v>79.929408475378295</v>
      </c>
      <c r="G56" s="21">
        <f t="shared" si="11"/>
        <v>1.8997136116780444E-2</v>
      </c>
      <c r="H56" s="20">
        <f t="shared" si="12"/>
        <v>375.6909166069986</v>
      </c>
      <c r="I56" s="21">
        <f t="shared" si="6"/>
        <v>9.6043276937534783E-2</v>
      </c>
      <c r="J56" s="95"/>
      <c r="K56" s="25">
        <v>2022</v>
      </c>
      <c r="L56" s="48"/>
      <c r="M56" s="49">
        <f t="shared" si="13"/>
        <v>4287.3745720006273</v>
      </c>
      <c r="N56" s="48">
        <f t="shared" si="14"/>
        <v>3911.6836553936287</v>
      </c>
      <c r="O56" s="48"/>
      <c r="P56" s="48"/>
      <c r="Q56" s="32">
        <f t="shared" si="7"/>
        <v>9.6043276937534783E-2</v>
      </c>
    </row>
    <row r="57" spans="1:17" ht="14.4" x14ac:dyDescent="0.3">
      <c r="A57" s="25">
        <v>2023</v>
      </c>
      <c r="B57" s="42">
        <v>3939.6094835230356</v>
      </c>
      <c r="C57" s="20">
        <f t="shared" si="8"/>
        <v>27.925828129406909</v>
      </c>
      <c r="D57" s="21">
        <f t="shared" si="9"/>
        <v>7.1390814262042301E-3</v>
      </c>
      <c r="E57" s="42">
        <f>Err!I292</f>
        <v>4366.7061043235117</v>
      </c>
      <c r="F57" s="20">
        <f t="shared" si="10"/>
        <v>79.331532322884414</v>
      </c>
      <c r="G57" s="21">
        <f t="shared" si="11"/>
        <v>1.8503522608211531E-2</v>
      </c>
      <c r="H57" s="20">
        <f t="shared" si="12"/>
        <v>427.0966208004761</v>
      </c>
      <c r="I57" s="21">
        <f t="shared" si="6"/>
        <v>0.1084109028031226</v>
      </c>
      <c r="J57" s="95"/>
      <c r="K57" s="25">
        <v>2023</v>
      </c>
      <c r="L57" s="48"/>
      <c r="M57" s="49">
        <f t="shared" si="13"/>
        <v>4366.7061043235117</v>
      </c>
      <c r="N57" s="48">
        <f t="shared" si="14"/>
        <v>3939.6094835230356</v>
      </c>
      <c r="O57" s="48"/>
      <c r="P57" s="48"/>
      <c r="Q57" s="32">
        <f t="shared" si="7"/>
        <v>0.1084109028031226</v>
      </c>
    </row>
    <row r="58" spans="1:17" ht="14.4" x14ac:dyDescent="0.3">
      <c r="A58" s="25">
        <v>2024</v>
      </c>
      <c r="B58" s="42">
        <v>3965.4017419620955</v>
      </c>
      <c r="C58" s="20">
        <f t="shared" si="8"/>
        <v>25.792258439059879</v>
      </c>
      <c r="D58" s="21">
        <f t="shared" si="9"/>
        <v>6.5469073894082186E-3</v>
      </c>
      <c r="E58" s="42">
        <f>Err!I304</f>
        <v>4445.444232638768</v>
      </c>
      <c r="F58" s="20">
        <f t="shared" si="10"/>
        <v>78.73812831525629</v>
      </c>
      <c r="G58" s="21">
        <f t="shared" si="11"/>
        <v>1.8031469586949456E-2</v>
      </c>
      <c r="H58" s="20">
        <f t="shared" si="12"/>
        <v>480.04249067667251</v>
      </c>
      <c r="I58" s="21">
        <f t="shared" si="6"/>
        <v>0.12105771922093966</v>
      </c>
      <c r="J58" s="95"/>
      <c r="K58" s="25">
        <v>2024</v>
      </c>
      <c r="M58" s="49">
        <f t="shared" si="13"/>
        <v>4445.444232638768</v>
      </c>
      <c r="N58" s="48">
        <f t="shared" si="14"/>
        <v>3965.4017419620955</v>
      </c>
      <c r="Q58" s="32">
        <f t="shared" si="7"/>
        <v>0.12105771922093966</v>
      </c>
    </row>
    <row r="59" spans="1:17" x14ac:dyDescent="0.25">
      <c r="B59" s="50"/>
      <c r="E59" s="51"/>
    </row>
    <row r="60" spans="1:17" ht="14.4" x14ac:dyDescent="0.3">
      <c r="B60" s="50"/>
      <c r="E60" s="52"/>
      <c r="M60"/>
      <c r="N60" s="53"/>
      <c r="O60" s="54"/>
    </row>
    <row r="61" spans="1:17" ht="14.4" x14ac:dyDescent="0.3">
      <c r="M61"/>
      <c r="N61" s="53"/>
      <c r="O61" s="54"/>
    </row>
    <row r="62" spans="1:17" ht="14.4" x14ac:dyDescent="0.3">
      <c r="M62"/>
      <c r="N62" s="53"/>
      <c r="O62" s="54"/>
    </row>
    <row r="63" spans="1:17" ht="14.4" x14ac:dyDescent="0.3">
      <c r="A63" s="55"/>
      <c r="B63" s="50"/>
      <c r="M63"/>
      <c r="N63" s="53"/>
      <c r="O63" s="54"/>
    </row>
    <row r="64" spans="1:17" ht="14.4" x14ac:dyDescent="0.3">
      <c r="M64"/>
      <c r="N64" s="53"/>
      <c r="O64" s="54"/>
    </row>
    <row r="65" spans="2:15" ht="14.4" x14ac:dyDescent="0.3">
      <c r="B65" s="50"/>
      <c r="M65"/>
      <c r="N65" s="53"/>
      <c r="O65" s="54"/>
    </row>
    <row r="66" spans="2:15" ht="14.4" x14ac:dyDescent="0.3">
      <c r="B66" s="50"/>
      <c r="M66"/>
      <c r="N66" s="53"/>
      <c r="O66" s="54"/>
    </row>
    <row r="67" spans="2:15" ht="14.4" x14ac:dyDescent="0.3">
      <c r="B67" s="48"/>
      <c r="M67"/>
      <c r="N67" s="53"/>
      <c r="O67" s="54"/>
    </row>
    <row r="68" spans="2:15" ht="14.4" x14ac:dyDescent="0.3">
      <c r="M68"/>
      <c r="N68" s="53"/>
      <c r="O68" s="54"/>
    </row>
    <row r="69" spans="2:15" ht="14.4" x14ac:dyDescent="0.3">
      <c r="M69"/>
      <c r="N69" s="53"/>
      <c r="O69" s="54"/>
    </row>
    <row r="70" spans="2:15" ht="14.4" x14ac:dyDescent="0.3">
      <c r="M70"/>
      <c r="N70" s="53"/>
      <c r="O70" s="54"/>
    </row>
    <row r="71" spans="2:15" ht="14.4" x14ac:dyDescent="0.3">
      <c r="M71"/>
    </row>
  </sheetData>
  <mergeCells count="7">
    <mergeCell ref="A4:I4"/>
    <mergeCell ref="B6:H6"/>
    <mergeCell ref="B13:H13"/>
    <mergeCell ref="A45:I45"/>
    <mergeCell ref="C47:D47"/>
    <mergeCell ref="F47:G47"/>
    <mergeCell ref="H47:I47"/>
  </mergeCells>
  <printOptions horizontalCentered="1"/>
  <pageMargins left="0.7" right="0.7" top="0.75" bottom="0.75" header="0.3" footer="0.3"/>
  <pageSetup scale="4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G40"/>
  <sheetViews>
    <sheetView workbookViewId="0">
      <selection activeCell="A2" sqref="A1:A2"/>
    </sheetView>
  </sheetViews>
  <sheetFormatPr defaultRowHeight="14.4" x14ac:dyDescent="0.3"/>
  <cols>
    <col min="2" max="5" width="12.5546875" customWidth="1"/>
  </cols>
  <sheetData>
    <row r="1" spans="1:7" x14ac:dyDescent="0.3">
      <c r="A1" s="86" t="s">
        <v>126</v>
      </c>
    </row>
    <row r="2" spans="1:7" x14ac:dyDescent="0.3">
      <c r="A2" s="86" t="s">
        <v>115</v>
      </c>
    </row>
    <row r="4" spans="1:7" ht="16.2" thickBot="1" x14ac:dyDescent="0.35">
      <c r="B4" s="104" t="s">
        <v>82</v>
      </c>
      <c r="C4" s="104"/>
      <c r="D4" s="104"/>
      <c r="E4" s="104"/>
    </row>
    <row r="5" spans="1:7" s="56" customFormat="1" x14ac:dyDescent="0.3">
      <c r="A5" s="56">
        <v>2015</v>
      </c>
      <c r="B5" s="56" t="s">
        <v>2</v>
      </c>
      <c r="C5" s="56" t="s">
        <v>79</v>
      </c>
      <c r="D5" s="56" t="s">
        <v>83</v>
      </c>
      <c r="E5" s="56" t="s">
        <v>84</v>
      </c>
    </row>
    <row r="6" spans="1:7" x14ac:dyDescent="0.3">
      <c r="A6" t="s">
        <v>85</v>
      </c>
      <c r="B6" s="57">
        <v>36914.300000000003</v>
      </c>
      <c r="C6" s="57">
        <v>36510.886804729955</v>
      </c>
      <c r="D6" s="57">
        <f>+B6-C6</f>
        <v>403.41319527004816</v>
      </c>
      <c r="E6" s="58">
        <f>+B6/C6-1</f>
        <v>1.1049120702753878E-2</v>
      </c>
      <c r="F6" s="59"/>
      <c r="G6" s="59"/>
    </row>
    <row r="7" spans="1:7" x14ac:dyDescent="0.3">
      <c r="A7" t="s">
        <v>86</v>
      </c>
      <c r="B7" s="57">
        <v>37100.618000000002</v>
      </c>
      <c r="C7" s="57">
        <v>37166.777080258602</v>
      </c>
      <c r="D7" s="57">
        <f t="shared" ref="D7:D11" si="0">+B7-C7</f>
        <v>-66.159080258599715</v>
      </c>
      <c r="E7" s="58">
        <f t="shared" ref="E7:E11" si="1">+B7/C7-1</f>
        <v>-1.780059651546706E-3</v>
      </c>
      <c r="F7" s="59"/>
      <c r="G7" s="59"/>
    </row>
    <row r="8" spans="1:7" x14ac:dyDescent="0.3">
      <c r="A8" t="s">
        <v>87</v>
      </c>
      <c r="B8" s="57">
        <v>37088.447999999997</v>
      </c>
      <c r="C8" s="57">
        <v>40667.70024940274</v>
      </c>
      <c r="D8" s="57">
        <f t="shared" si="0"/>
        <v>-3579.2522494027435</v>
      </c>
      <c r="E8" s="58">
        <f t="shared" si="1"/>
        <v>-8.8012162661086579E-2</v>
      </c>
      <c r="F8" s="59"/>
      <c r="G8" s="59"/>
    </row>
    <row r="9" spans="1:7" x14ac:dyDescent="0.3">
      <c r="A9" t="s">
        <v>88</v>
      </c>
      <c r="B9" s="57">
        <v>40805.003000000004</v>
      </c>
      <c r="C9" s="57">
        <v>37456.444117920822</v>
      </c>
      <c r="D9" s="57">
        <f t="shared" si="0"/>
        <v>3348.5588820791818</v>
      </c>
      <c r="E9" s="58">
        <f t="shared" si="1"/>
        <v>8.939873928067521E-2</v>
      </c>
      <c r="F9" s="59"/>
      <c r="G9" s="59"/>
    </row>
    <row r="10" spans="1:7" x14ac:dyDescent="0.3">
      <c r="A10" t="s">
        <v>89</v>
      </c>
      <c r="B10" s="57">
        <v>36798.815999999999</v>
      </c>
      <c r="C10" s="57">
        <v>38508.543034081944</v>
      </c>
      <c r="D10" s="57">
        <f t="shared" si="0"/>
        <v>-1709.727034081945</v>
      </c>
      <c r="E10" s="58">
        <f t="shared" si="1"/>
        <v>-4.4398642466653482E-2</v>
      </c>
      <c r="F10" s="59"/>
      <c r="G10" s="59"/>
    </row>
    <row r="11" spans="1:7" x14ac:dyDescent="0.3">
      <c r="A11" t="s">
        <v>90</v>
      </c>
      <c r="B11" s="97">
        <v>36067.892999999996</v>
      </c>
      <c r="C11" s="57">
        <v>37748.376858041061</v>
      </c>
      <c r="D11" s="57">
        <f t="shared" si="0"/>
        <v>-1680.4838580410651</v>
      </c>
      <c r="E11" s="58">
        <f t="shared" si="1"/>
        <v>-4.451804283826033E-2</v>
      </c>
      <c r="F11" s="59"/>
      <c r="G11" s="59"/>
    </row>
    <row r="12" spans="1:7" x14ac:dyDescent="0.3">
      <c r="A12" t="s">
        <v>91</v>
      </c>
      <c r="B12" s="57">
        <v>0</v>
      </c>
      <c r="C12" s="57">
        <v>38142.28713621448</v>
      </c>
      <c r="D12" s="57"/>
      <c r="E12" s="58"/>
      <c r="F12" s="59"/>
      <c r="G12" s="59"/>
    </row>
    <row r="13" spans="1:7" x14ac:dyDescent="0.3">
      <c r="A13" t="s">
        <v>92</v>
      </c>
      <c r="B13" s="57">
        <v>0</v>
      </c>
      <c r="C13" s="57">
        <v>41826.463604089782</v>
      </c>
      <c r="D13" s="57"/>
      <c r="E13" s="59"/>
      <c r="F13" s="59"/>
      <c r="G13" s="59"/>
    </row>
    <row r="14" spans="1:7" x14ac:dyDescent="0.3">
      <c r="A14" t="s">
        <v>93</v>
      </c>
      <c r="B14" s="57">
        <v>0</v>
      </c>
      <c r="C14" s="57">
        <v>39110.644999627337</v>
      </c>
      <c r="D14" s="57"/>
      <c r="E14" s="59"/>
      <c r="F14" s="59"/>
      <c r="G14" s="59"/>
    </row>
    <row r="15" spans="1:7" x14ac:dyDescent="0.3">
      <c r="A15" t="s">
        <v>94</v>
      </c>
      <c r="B15" s="57">
        <v>0</v>
      </c>
      <c r="C15" s="57">
        <v>38394.459469567984</v>
      </c>
      <c r="D15" s="57"/>
      <c r="E15" s="59"/>
      <c r="F15" s="59"/>
      <c r="G15" s="59"/>
    </row>
    <row r="16" spans="1:7" x14ac:dyDescent="0.3">
      <c r="A16" t="s">
        <v>95</v>
      </c>
      <c r="B16" s="57">
        <v>0</v>
      </c>
      <c r="C16" s="57">
        <v>37958.608779778762</v>
      </c>
      <c r="D16" s="57"/>
      <c r="E16" s="59"/>
      <c r="F16" s="59"/>
      <c r="G16" s="59"/>
    </row>
    <row r="17" spans="1:7" x14ac:dyDescent="0.3">
      <c r="A17" t="s">
        <v>96</v>
      </c>
      <c r="B17" s="57">
        <v>0</v>
      </c>
      <c r="C17" s="57">
        <v>37934.357638971633</v>
      </c>
      <c r="D17" s="57"/>
      <c r="E17" s="59"/>
      <c r="F17" s="59"/>
      <c r="G17" s="59"/>
    </row>
    <row r="18" spans="1:7" x14ac:dyDescent="0.3">
      <c r="B18" s="59"/>
      <c r="C18" s="59"/>
      <c r="D18" s="59"/>
      <c r="E18" s="59"/>
      <c r="F18" s="59"/>
      <c r="G18" s="59"/>
    </row>
    <row r="19" spans="1:7" ht="15" thickBot="1" x14ac:dyDescent="0.35">
      <c r="A19" s="60" t="s">
        <v>97</v>
      </c>
      <c r="B19" s="61">
        <f>SUM(B6:B11)</f>
        <v>224775.07799999998</v>
      </c>
      <c r="C19" s="61">
        <f>SUM(C6:C11)</f>
        <v>228058.72814443512</v>
      </c>
      <c r="D19" s="61">
        <f t="shared" ref="D19" si="2">+B19-C19</f>
        <v>-3283.6501444351452</v>
      </c>
      <c r="E19" s="62">
        <f t="shared" ref="E19" si="3">+B19/C19-1</f>
        <v>-1.4398265618474904E-2</v>
      </c>
      <c r="F19" s="63" t="s">
        <v>98</v>
      </c>
      <c r="G19" s="59"/>
    </row>
    <row r="20" spans="1:7" ht="15" thickTop="1" x14ac:dyDescent="0.3">
      <c r="B20" s="64"/>
      <c r="C20" s="64"/>
      <c r="D20" s="59"/>
      <c r="E20" s="59"/>
      <c r="F20" s="59"/>
      <c r="G20" s="59"/>
    </row>
    <row r="21" spans="1:7" ht="16.2" thickBot="1" x14ac:dyDescent="0.35">
      <c r="B21" s="104" t="s">
        <v>99</v>
      </c>
      <c r="C21" s="104"/>
      <c r="D21" s="104"/>
      <c r="E21" s="104"/>
      <c r="F21" s="59"/>
      <c r="G21" s="59"/>
    </row>
    <row r="22" spans="1:7" s="56" customFormat="1" x14ac:dyDescent="0.3">
      <c r="A22" s="56">
        <v>2015</v>
      </c>
      <c r="B22" s="56" t="s">
        <v>2</v>
      </c>
      <c r="C22" s="56" t="s">
        <v>79</v>
      </c>
      <c r="D22" s="56" t="s">
        <v>83</v>
      </c>
      <c r="E22" s="56" t="s">
        <v>84</v>
      </c>
    </row>
    <row r="23" spans="1:7" x14ac:dyDescent="0.3">
      <c r="A23" t="s">
        <v>85</v>
      </c>
      <c r="B23" s="65">
        <v>3614</v>
      </c>
      <c r="C23" s="57">
        <v>3616.1571790903099</v>
      </c>
      <c r="D23" s="57">
        <f>+B23-C23</f>
        <v>-2.15717909030991</v>
      </c>
      <c r="E23" s="58">
        <f>+B23/C23-1</f>
        <v>-5.9653908374979192E-4</v>
      </c>
      <c r="F23" s="59"/>
      <c r="G23" s="59"/>
    </row>
    <row r="24" spans="1:7" x14ac:dyDescent="0.3">
      <c r="A24" t="s">
        <v>86</v>
      </c>
      <c r="B24" s="65">
        <v>3618</v>
      </c>
      <c r="C24" s="57">
        <v>3620.5208795070198</v>
      </c>
      <c r="D24" s="57">
        <f t="shared" ref="D24:D28" si="4">+B24-C24</f>
        <v>-2.5208795070197993</v>
      </c>
      <c r="E24" s="58">
        <f t="shared" ref="E24:E28" si="5">+B24/C24-1</f>
        <v>-6.9627536780370036E-4</v>
      </c>
      <c r="F24" s="59"/>
      <c r="G24" s="59"/>
    </row>
    <row r="25" spans="1:7" x14ac:dyDescent="0.3">
      <c r="A25" t="s">
        <v>87</v>
      </c>
      <c r="B25" s="65">
        <v>3633</v>
      </c>
      <c r="C25" s="57">
        <v>3624.8557740469901</v>
      </c>
      <c r="D25" s="57">
        <f t="shared" si="4"/>
        <v>8.1442259530099363</v>
      </c>
      <c r="E25" s="58">
        <f t="shared" si="5"/>
        <v>2.2467724126626898E-3</v>
      </c>
      <c r="F25" s="59"/>
      <c r="G25" s="59"/>
    </row>
    <row r="26" spans="1:7" x14ac:dyDescent="0.3">
      <c r="A26" t="s">
        <v>88</v>
      </c>
      <c r="B26" s="65">
        <v>3643</v>
      </c>
      <c r="C26" s="57">
        <v>3629.1620528650201</v>
      </c>
      <c r="D26" s="57">
        <f t="shared" si="4"/>
        <v>13.837947134979913</v>
      </c>
      <c r="E26" s="58">
        <f t="shared" si="5"/>
        <v>3.8129868364669139E-3</v>
      </c>
      <c r="F26" s="59"/>
      <c r="G26" s="59"/>
    </row>
    <row r="27" spans="1:7" x14ac:dyDescent="0.3">
      <c r="A27" t="s">
        <v>89</v>
      </c>
      <c r="B27" s="65">
        <v>3663</v>
      </c>
      <c r="C27" s="57">
        <v>3633.4399048606301</v>
      </c>
      <c r="D27" s="57">
        <f t="shared" si="4"/>
        <v>29.560095139369878</v>
      </c>
      <c r="E27" s="58">
        <f t="shared" si="5"/>
        <v>8.1355673723475519E-3</v>
      </c>
      <c r="F27" s="59"/>
      <c r="G27" s="59"/>
    </row>
    <row r="28" spans="1:7" x14ac:dyDescent="0.3">
      <c r="A28" t="s">
        <v>90</v>
      </c>
      <c r="B28" s="65">
        <v>3705</v>
      </c>
      <c r="C28" s="57">
        <v>3637.68951768638</v>
      </c>
      <c r="D28" s="57">
        <f t="shared" si="4"/>
        <v>67.310482313620014</v>
      </c>
      <c r="E28" s="58">
        <f t="shared" si="5"/>
        <v>1.850363588930759E-2</v>
      </c>
      <c r="F28" s="59"/>
      <c r="G28" s="59"/>
    </row>
    <row r="29" spans="1:7" x14ac:dyDescent="0.3">
      <c r="A29" t="s">
        <v>91</v>
      </c>
      <c r="B29" s="65">
        <v>0</v>
      </c>
      <c r="C29" s="57">
        <v>3641.91107775609</v>
      </c>
      <c r="D29" s="57"/>
      <c r="E29" s="58"/>
      <c r="F29" s="59"/>
      <c r="G29" s="59"/>
    </row>
    <row r="30" spans="1:7" x14ac:dyDescent="0.3">
      <c r="A30" t="s">
        <v>92</v>
      </c>
      <c r="B30" s="65">
        <v>0</v>
      </c>
      <c r="C30" s="57">
        <v>3646.10477025301</v>
      </c>
      <c r="D30" s="57"/>
      <c r="E30" s="59"/>
      <c r="F30" s="59"/>
      <c r="G30" s="59"/>
    </row>
    <row r="31" spans="1:7" x14ac:dyDescent="0.3">
      <c r="A31" t="s">
        <v>93</v>
      </c>
      <c r="B31" s="65">
        <v>0</v>
      </c>
      <c r="C31" s="57">
        <v>3650.2707791379498</v>
      </c>
      <c r="D31" s="57"/>
      <c r="E31" s="59"/>
      <c r="F31" s="59"/>
      <c r="G31" s="59"/>
    </row>
    <row r="32" spans="1:7" x14ac:dyDescent="0.3">
      <c r="A32" t="s">
        <v>94</v>
      </c>
      <c r="B32" s="65">
        <v>0</v>
      </c>
      <c r="C32" s="57">
        <v>3654.4092871573498</v>
      </c>
      <c r="D32" s="57"/>
      <c r="E32" s="59"/>
      <c r="F32" s="59"/>
      <c r="G32" s="59"/>
    </row>
    <row r="33" spans="1:7" x14ac:dyDescent="0.3">
      <c r="A33" t="s">
        <v>95</v>
      </c>
      <c r="B33" s="65">
        <v>0</v>
      </c>
      <c r="C33" s="57">
        <v>3658.52047585129</v>
      </c>
      <c r="D33" s="57"/>
      <c r="E33" s="59"/>
      <c r="F33" s="59"/>
      <c r="G33" s="59"/>
    </row>
    <row r="34" spans="1:7" x14ac:dyDescent="0.3">
      <c r="A34" t="s">
        <v>96</v>
      </c>
      <c r="B34" s="65">
        <v>0</v>
      </c>
      <c r="C34" s="57">
        <v>3662.6045255614699</v>
      </c>
      <c r="D34" s="57"/>
      <c r="E34" s="59"/>
      <c r="F34" s="59"/>
      <c r="G34" s="59"/>
    </row>
    <row r="35" spans="1:7" x14ac:dyDescent="0.3">
      <c r="B35" s="59"/>
      <c r="C35" s="59"/>
      <c r="D35" s="59"/>
      <c r="E35" s="59"/>
      <c r="F35" s="59"/>
      <c r="G35" s="59"/>
    </row>
    <row r="36" spans="1:7" ht="15" thickBot="1" x14ac:dyDescent="0.35">
      <c r="A36" s="60" t="s">
        <v>97</v>
      </c>
      <c r="B36" s="61">
        <f>AVERAGE(B23:B28)</f>
        <v>3646</v>
      </c>
      <c r="C36" s="61">
        <f>AVERAGE(C23:C28)</f>
        <v>3626.9708846760582</v>
      </c>
      <c r="D36" s="61">
        <f t="shared" ref="D36" si="6">+B36-C36</f>
        <v>19.029115323941824</v>
      </c>
      <c r="E36" s="62">
        <f t="shared" ref="E36" si="7">+B36/C36-1</f>
        <v>5.2465586101999584E-3</v>
      </c>
      <c r="F36" s="63" t="s">
        <v>98</v>
      </c>
      <c r="G36" s="59"/>
    </row>
    <row r="37" spans="1:7" ht="15" thickTop="1" x14ac:dyDescent="0.3">
      <c r="B37" s="59"/>
      <c r="C37" s="59"/>
      <c r="D37" s="59"/>
      <c r="E37" s="59"/>
      <c r="F37" s="59"/>
      <c r="G37" s="59"/>
    </row>
    <row r="38" spans="1:7" ht="15" x14ac:dyDescent="0.25">
      <c r="B38" s="59"/>
      <c r="C38" s="59"/>
      <c r="D38" s="59"/>
      <c r="E38" s="59"/>
      <c r="F38" s="59"/>
      <c r="G38" s="59"/>
    </row>
    <row r="39" spans="1:7" ht="15" x14ac:dyDescent="0.25">
      <c r="B39" s="59"/>
      <c r="C39" s="59"/>
      <c r="D39" s="59"/>
      <c r="E39" s="59"/>
      <c r="F39" s="59"/>
      <c r="G39" s="59"/>
    </row>
    <row r="40" spans="1:7" x14ac:dyDescent="0.3">
      <c r="B40" s="59"/>
      <c r="C40" s="59"/>
      <c r="D40" s="59"/>
      <c r="E40" s="59"/>
      <c r="F40" s="59"/>
      <c r="G40" s="59"/>
    </row>
  </sheetData>
  <mergeCells count="2">
    <mergeCell ref="B4:E4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"/>
  <sheetViews>
    <sheetView workbookViewId="0">
      <selection activeCell="A2" sqref="A1:A2"/>
    </sheetView>
  </sheetViews>
  <sheetFormatPr defaultRowHeight="14.4" x14ac:dyDescent="0.3"/>
  <cols>
    <col min="1" max="1" width="17.33203125" bestFit="1" customWidth="1"/>
    <col min="2" max="2" width="6.33203125" bestFit="1" customWidth="1"/>
    <col min="4" max="4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86" t="s">
        <v>116</v>
      </c>
    </row>
    <row r="2" spans="1:13" x14ac:dyDescent="0.3">
      <c r="A2" s="86" t="s">
        <v>115</v>
      </c>
    </row>
    <row r="4" spans="1:13" x14ac:dyDescent="0.3">
      <c r="A4" s="4" t="s">
        <v>11</v>
      </c>
      <c r="B4" s="4" t="s">
        <v>61</v>
      </c>
      <c r="C4" s="4" t="s">
        <v>13</v>
      </c>
      <c r="D4" s="4" t="s">
        <v>62</v>
      </c>
      <c r="E4" s="4" t="s">
        <v>63</v>
      </c>
      <c r="F4" s="4" t="s">
        <v>64</v>
      </c>
      <c r="G4" s="4" t="s">
        <v>50</v>
      </c>
      <c r="H4" s="4" t="s">
        <v>51</v>
      </c>
      <c r="I4" s="4" t="s">
        <v>52</v>
      </c>
      <c r="J4" s="4" t="s">
        <v>65</v>
      </c>
      <c r="K4" s="4" t="s">
        <v>66</v>
      </c>
      <c r="L4" s="4" t="s">
        <v>15</v>
      </c>
      <c r="M4" s="4" t="s">
        <v>16</v>
      </c>
    </row>
    <row r="5" spans="1:13" x14ac:dyDescent="0.3">
      <c r="A5" s="1" t="s">
        <v>60</v>
      </c>
      <c r="B5" s="6">
        <v>185</v>
      </c>
      <c r="C5" s="2">
        <v>3035.28648648649</v>
      </c>
      <c r="D5" s="2">
        <v>389.91410576015397</v>
      </c>
      <c r="E5" s="2">
        <v>2364</v>
      </c>
      <c r="F5" s="2">
        <v>3705</v>
      </c>
      <c r="G5" s="5">
        <v>-0.181067806820356</v>
      </c>
      <c r="H5" s="5">
        <v>1.7548965183148499</v>
      </c>
      <c r="I5" s="12">
        <v>12.960983471363001</v>
      </c>
      <c r="J5" s="13">
        <v>1.53305663529511E-3</v>
      </c>
      <c r="K5" s="5">
        <v>1</v>
      </c>
    </row>
    <row r="6" spans="1:13" x14ac:dyDescent="0.3">
      <c r="A6" s="1" t="s">
        <v>8</v>
      </c>
      <c r="B6" s="6">
        <v>185</v>
      </c>
      <c r="C6" s="2">
        <v>3035.28648648649</v>
      </c>
      <c r="D6" s="2">
        <v>389.91410576015397</v>
      </c>
      <c r="E6" s="2">
        <v>2364</v>
      </c>
      <c r="F6" s="2">
        <v>3705</v>
      </c>
      <c r="G6" s="5">
        <v>-0.181067806820356</v>
      </c>
      <c r="H6" s="5">
        <v>1.7548965183148499</v>
      </c>
      <c r="I6" s="12">
        <v>12.960983471363001</v>
      </c>
      <c r="J6" s="13">
        <v>1.53305663529511E-3</v>
      </c>
      <c r="K6" s="5">
        <v>0.99977684491385199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6"/>
  <sheetViews>
    <sheetView workbookViewId="0">
      <selection activeCell="A2" sqref="A1:A2"/>
    </sheetView>
  </sheetViews>
  <sheetFormatPr defaultRowHeight="14.4" x14ac:dyDescent="0.3"/>
  <cols>
    <col min="1" max="2" width="17.33203125" bestFit="1" customWidth="1"/>
    <col min="3" max="3" width="9.88671875" bestFit="1" customWidth="1"/>
  </cols>
  <sheetData>
    <row r="1" spans="1:3" x14ac:dyDescent="0.3">
      <c r="A1" s="86" t="s">
        <v>117</v>
      </c>
    </row>
    <row r="2" spans="1:3" x14ac:dyDescent="0.3">
      <c r="A2" s="86" t="s">
        <v>115</v>
      </c>
    </row>
    <row r="4" spans="1:3" x14ac:dyDescent="0.3">
      <c r="A4" s="4"/>
      <c r="B4" s="4" t="s">
        <v>60</v>
      </c>
      <c r="C4" s="4" t="s">
        <v>8</v>
      </c>
    </row>
    <row r="5" spans="1:3" x14ac:dyDescent="0.3">
      <c r="A5" s="11" t="s">
        <v>60</v>
      </c>
      <c r="B5" s="5">
        <v>1</v>
      </c>
      <c r="C5" s="5">
        <v>0.99977684491385199</v>
      </c>
    </row>
    <row r="6" spans="1:3" x14ac:dyDescent="0.3">
      <c r="A6" s="11" t="s">
        <v>8</v>
      </c>
      <c r="B6" s="5">
        <v>0.99977684491385199</v>
      </c>
      <c r="C6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7"/>
  <sheetViews>
    <sheetView workbookViewId="0">
      <selection activeCell="A2" sqref="A1:A2"/>
    </sheetView>
  </sheetViews>
  <sheetFormatPr defaultRowHeight="14.4" x14ac:dyDescent="0.3"/>
  <cols>
    <col min="1" max="1" width="24.5546875" bestFit="1" customWidth="1"/>
    <col min="2" max="2" width="10.88671875" bestFit="1" customWidth="1"/>
    <col min="3" max="3" width="6.33203125" bestFit="1" customWidth="1"/>
    <col min="4" max="4" width="7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86" t="s">
        <v>118</v>
      </c>
    </row>
    <row r="2" spans="1:7" x14ac:dyDescent="0.3">
      <c r="A2" s="86" t="s">
        <v>115</v>
      </c>
    </row>
    <row r="4" spans="1:7" x14ac:dyDescent="0.3">
      <c r="A4" s="4" t="s">
        <v>11</v>
      </c>
      <c r="B4" s="4" t="s">
        <v>12</v>
      </c>
      <c r="C4" s="4" t="s">
        <v>54</v>
      </c>
      <c r="D4" s="4" t="s">
        <v>55</v>
      </c>
      <c r="E4" s="4" t="s">
        <v>56</v>
      </c>
      <c r="F4" s="4" t="s">
        <v>15</v>
      </c>
      <c r="G4" s="4" t="s">
        <v>16</v>
      </c>
    </row>
    <row r="5" spans="1:7" x14ac:dyDescent="0.3">
      <c r="A5" s="1" t="s">
        <v>7</v>
      </c>
      <c r="B5" s="5">
        <v>9.3154230746867128</v>
      </c>
      <c r="C5" s="5">
        <v>5.5739527565575875</v>
      </c>
      <c r="D5" s="5">
        <v>1.6712418424658153</v>
      </c>
      <c r="E5" s="8">
        <v>9.6401383799822854E-2</v>
      </c>
      <c r="F5" s="1"/>
      <c r="G5" s="1" t="s">
        <v>57</v>
      </c>
    </row>
    <row r="6" spans="1:7" x14ac:dyDescent="0.3">
      <c r="A6" s="1" t="s">
        <v>58</v>
      </c>
      <c r="B6" s="5">
        <v>0.99937451501867069</v>
      </c>
      <c r="C6" s="5">
        <v>1.8259327256956257E-3</v>
      </c>
      <c r="D6" s="5">
        <v>547.32274686513381</v>
      </c>
      <c r="E6" s="8">
        <v>2.0186556396746906E-83</v>
      </c>
      <c r="F6" s="1"/>
      <c r="G6" s="1"/>
    </row>
    <row r="7" spans="1:7" x14ac:dyDescent="0.3">
      <c r="A7" s="1" t="s">
        <v>59</v>
      </c>
      <c r="B7" s="5">
        <v>0.20322476579283011</v>
      </c>
      <c r="C7" s="5">
        <v>7.5260864560385235E-2</v>
      </c>
      <c r="D7" s="5">
        <v>2.7002714754860886</v>
      </c>
      <c r="E7" s="8">
        <v>7.5788372735175807E-3</v>
      </c>
      <c r="F7" s="1"/>
      <c r="G7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28"/>
  <sheetViews>
    <sheetView workbookViewId="0">
      <selection sqref="A1:A2"/>
    </sheetView>
  </sheetViews>
  <sheetFormatPr defaultRowHeight="14.4" x14ac:dyDescent="0.3"/>
  <cols>
    <col min="1" max="1" width="23.88671875" bestFit="1" customWidth="1"/>
    <col min="2" max="2" width="12.6640625" bestFit="1" customWidth="1"/>
    <col min="4" max="4" width="27" bestFit="1" customWidth="1"/>
    <col min="5" max="5" width="6.5546875" bestFit="1" customWidth="1"/>
  </cols>
  <sheetData>
    <row r="1" spans="1:5" x14ac:dyDescent="0.3">
      <c r="A1" s="86" t="s">
        <v>119</v>
      </c>
    </row>
    <row r="2" spans="1:5" x14ac:dyDescent="0.3">
      <c r="A2" s="86" t="s">
        <v>115</v>
      </c>
    </row>
    <row r="4" spans="1:5" x14ac:dyDescent="0.3">
      <c r="A4" s="3" t="s">
        <v>20</v>
      </c>
      <c r="D4" s="3" t="s">
        <v>21</v>
      </c>
    </row>
    <row r="5" spans="1:5" x14ac:dyDescent="0.3">
      <c r="A5" t="s">
        <v>22</v>
      </c>
      <c r="B5" s="6">
        <v>11</v>
      </c>
      <c r="D5" t="s">
        <v>23</v>
      </c>
      <c r="E5" s="6">
        <v>0</v>
      </c>
    </row>
    <row r="6" spans="1:5" x14ac:dyDescent="0.3">
      <c r="A6" t="s">
        <v>24</v>
      </c>
      <c r="B6" s="6">
        <v>185</v>
      </c>
      <c r="D6" t="s">
        <v>25</v>
      </c>
      <c r="E6" s="7">
        <v>0</v>
      </c>
    </row>
    <row r="7" spans="1:5" x14ac:dyDescent="0.3">
      <c r="A7" t="s">
        <v>26</v>
      </c>
      <c r="B7" s="6">
        <v>182</v>
      </c>
      <c r="D7" t="s">
        <v>27</v>
      </c>
      <c r="E7" s="8">
        <v>0</v>
      </c>
    </row>
    <row r="8" spans="1:5" x14ac:dyDescent="0.3">
      <c r="A8" t="s">
        <v>28</v>
      </c>
      <c r="B8" s="5">
        <v>0.99957561935853001</v>
      </c>
      <c r="D8" t="s">
        <v>29</v>
      </c>
      <c r="E8" s="7">
        <v>0</v>
      </c>
    </row>
    <row r="9" spans="1:5" x14ac:dyDescent="0.3">
      <c r="A9" t="s">
        <v>30</v>
      </c>
      <c r="B9" s="5">
        <v>0.99957095583499733</v>
      </c>
      <c r="D9" t="s">
        <v>31</v>
      </c>
      <c r="E9" s="8">
        <v>0</v>
      </c>
    </row>
    <row r="10" spans="1:5" x14ac:dyDescent="0.3">
      <c r="A10" t="s">
        <v>32</v>
      </c>
      <c r="B10" s="2">
        <v>4.1939855452725228</v>
      </c>
      <c r="D10" t="s">
        <v>33</v>
      </c>
      <c r="E10" s="7">
        <v>0</v>
      </c>
    </row>
    <row r="11" spans="1:5" x14ac:dyDescent="0.3">
      <c r="A11" t="s">
        <v>34</v>
      </c>
      <c r="B11" s="2">
        <v>4.2462075316251449</v>
      </c>
      <c r="D11" t="s">
        <v>35</v>
      </c>
      <c r="E11" s="9">
        <v>0</v>
      </c>
    </row>
    <row r="12" spans="1:5" x14ac:dyDescent="0.3">
      <c r="A12" t="s">
        <v>36</v>
      </c>
      <c r="B12" s="5">
        <v>214339.13914297833</v>
      </c>
      <c r="D12" t="s">
        <v>37</v>
      </c>
      <c r="E12" s="8">
        <v>0</v>
      </c>
    </row>
    <row r="13" spans="1:5" x14ac:dyDescent="0.3">
      <c r="A13" t="s">
        <v>38</v>
      </c>
      <c r="B13" s="9">
        <v>0</v>
      </c>
      <c r="D13" t="s">
        <v>39</v>
      </c>
      <c r="E13" s="8">
        <v>0</v>
      </c>
    </row>
    <row r="14" spans="1:5" x14ac:dyDescent="0.3">
      <c r="A14" t="s">
        <v>40</v>
      </c>
      <c r="B14" s="7">
        <v>-647.44729163520833</v>
      </c>
      <c r="D14" t="s">
        <v>41</v>
      </c>
      <c r="E14" s="8">
        <v>0</v>
      </c>
    </row>
    <row r="15" spans="1:5" x14ac:dyDescent="0.3">
      <c r="A15" t="s">
        <v>42</v>
      </c>
      <c r="B15" s="7">
        <v>27962202.160825647</v>
      </c>
    </row>
    <row r="16" spans="1:5" x14ac:dyDescent="0.3">
      <c r="A16" t="s">
        <v>43</v>
      </c>
      <c r="B16" s="7">
        <v>11871.655390655202</v>
      </c>
    </row>
    <row r="17" spans="1:2" x14ac:dyDescent="0.3">
      <c r="A17" t="s">
        <v>44</v>
      </c>
      <c r="B17" s="7">
        <v>65.228875772830776</v>
      </c>
    </row>
    <row r="18" spans="1:2" x14ac:dyDescent="0.3">
      <c r="A18" t="s">
        <v>45</v>
      </c>
      <c r="B18" s="7">
        <v>8.0764395480205735</v>
      </c>
    </row>
    <row r="19" spans="1:2" x14ac:dyDescent="0.3">
      <c r="A19" t="s">
        <v>25</v>
      </c>
      <c r="B19" s="7">
        <v>5.5805611339809653</v>
      </c>
    </row>
    <row r="20" spans="1:2" x14ac:dyDescent="0.3">
      <c r="A20" t="s">
        <v>27</v>
      </c>
      <c r="B20" s="8">
        <v>1.8912387649685823E-3</v>
      </c>
    </row>
    <row r="21" spans="1:2" x14ac:dyDescent="0.3">
      <c r="A21" t="s">
        <v>46</v>
      </c>
      <c r="B21" s="5">
        <v>1.8236663600277918</v>
      </c>
    </row>
    <row r="22" spans="1:2" x14ac:dyDescent="0.3">
      <c r="A22" t="s">
        <v>47</v>
      </c>
      <c r="B22" s="5">
        <v>1.199568403214462</v>
      </c>
    </row>
    <row r="23" spans="1:2" x14ac:dyDescent="0.3">
      <c r="A23" t="s">
        <v>48</v>
      </c>
      <c r="B23" s="10">
        <v>21.400448636139</v>
      </c>
    </row>
    <row r="24" spans="1:2" x14ac:dyDescent="0.3">
      <c r="A24" t="s">
        <v>49</v>
      </c>
      <c r="B24" s="9">
        <v>0.61500406180780953</v>
      </c>
    </row>
    <row r="25" spans="1:2" x14ac:dyDescent="0.3">
      <c r="A25" t="s">
        <v>50</v>
      </c>
      <c r="B25" s="5">
        <v>-5.5871858300051286E-2</v>
      </c>
    </row>
    <row r="26" spans="1:2" x14ac:dyDescent="0.3">
      <c r="A26" t="s">
        <v>51</v>
      </c>
      <c r="B26" s="5">
        <v>7.5379567165483019</v>
      </c>
    </row>
    <row r="27" spans="1:2" x14ac:dyDescent="0.3">
      <c r="A27" t="s">
        <v>52</v>
      </c>
      <c r="B27" s="5">
        <v>158.83435402504617</v>
      </c>
    </row>
    <row r="28" spans="1:2" x14ac:dyDescent="0.3">
      <c r="A28" t="s">
        <v>53</v>
      </c>
      <c r="B28" s="9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T49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9.5546875" style="70" bestFit="1" customWidth="1"/>
    <col min="4" max="4" width="12.109375" style="88" bestFit="1" customWidth="1"/>
    <col min="5" max="7" width="12.6640625" style="89" bestFit="1" customWidth="1"/>
    <col min="8" max="8" width="10.88671875" style="88" customWidth="1"/>
    <col min="9" max="9" width="17.44140625" style="88" customWidth="1"/>
    <col min="10" max="10" width="10.5546875" bestFit="1" customWidth="1"/>
    <col min="11" max="11" width="11.6640625" customWidth="1"/>
    <col min="13" max="13" width="10.88671875" customWidth="1"/>
    <col min="14" max="14" width="11" customWidth="1"/>
    <col min="16" max="16" width="7.5546875" customWidth="1"/>
    <col min="17" max="17" width="9.5546875" bestFit="1" customWidth="1"/>
    <col min="18" max="18" width="10.88671875" customWidth="1"/>
    <col min="19" max="19" width="10.33203125" customWidth="1"/>
    <col min="20" max="20" width="10.5546875" customWidth="1"/>
  </cols>
  <sheetData>
    <row r="1" spans="1:15" x14ac:dyDescent="0.3">
      <c r="A1" s="86" t="s">
        <v>120</v>
      </c>
    </row>
    <row r="2" spans="1:15" x14ac:dyDescent="0.3">
      <c r="A2" s="86" t="s">
        <v>115</v>
      </c>
    </row>
    <row r="4" spans="1:15" s="69" customFormat="1" ht="47.25" customHeight="1" thickBot="1" x14ac:dyDescent="0.35">
      <c r="A4" s="67" t="s">
        <v>0</v>
      </c>
      <c r="B4" s="67" t="s">
        <v>1</v>
      </c>
      <c r="C4" s="71" t="s">
        <v>2</v>
      </c>
      <c r="D4" s="74" t="s">
        <v>3</v>
      </c>
      <c r="E4" s="67" t="s">
        <v>17</v>
      </c>
      <c r="F4" s="67" t="s">
        <v>18</v>
      </c>
      <c r="G4" s="67" t="s">
        <v>19</v>
      </c>
      <c r="H4" s="72" t="s">
        <v>101</v>
      </c>
      <c r="I4" s="75" t="s">
        <v>102</v>
      </c>
      <c r="J4" s="68" t="s">
        <v>103</v>
      </c>
      <c r="K4" s="68" t="s">
        <v>104</v>
      </c>
      <c r="L4" s="68" t="s">
        <v>105</v>
      </c>
      <c r="M4" s="77" t="s">
        <v>107</v>
      </c>
      <c r="N4" s="77" t="s">
        <v>106</v>
      </c>
      <c r="O4" s="91" t="s">
        <v>109</v>
      </c>
    </row>
    <row r="5" spans="1:15" x14ac:dyDescent="0.3">
      <c r="A5" s="1">
        <v>2000</v>
      </c>
      <c r="B5" s="1">
        <v>1</v>
      </c>
      <c r="C5" s="70">
        <v>2341</v>
      </c>
      <c r="D5" s="76"/>
      <c r="E5"/>
      <c r="F5"/>
      <c r="G5"/>
      <c r="H5" s="70"/>
      <c r="I5" s="76"/>
      <c r="J5" s="70">
        <v>33863.710000000006</v>
      </c>
      <c r="L5">
        <f>J5/C5</f>
        <v>14.46548910721914</v>
      </c>
    </row>
    <row r="6" spans="1:15" x14ac:dyDescent="0.3">
      <c r="A6" s="1">
        <v>2000</v>
      </c>
      <c r="B6" s="1">
        <v>2</v>
      </c>
      <c r="C6" s="70">
        <v>2364</v>
      </c>
      <c r="D6" s="76">
        <v>2348.8511627334001</v>
      </c>
      <c r="E6">
        <v>15.1488372666049</v>
      </c>
      <c r="F6">
        <v>6.4081375916264401E-3</v>
      </c>
      <c r="G6">
        <v>1.8756826168924501</v>
      </c>
      <c r="H6" s="70"/>
      <c r="I6" s="76"/>
      <c r="J6" s="70">
        <v>33785.231</v>
      </c>
      <c r="L6">
        <f t="shared" ref="L6:L69" si="0">J6/C6</f>
        <v>14.291552876480541</v>
      </c>
    </row>
    <row r="7" spans="1:15" x14ac:dyDescent="0.3">
      <c r="A7" s="1">
        <v>2000</v>
      </c>
      <c r="B7" s="1">
        <v>3</v>
      </c>
      <c r="C7" s="70">
        <v>2401</v>
      </c>
      <c r="D7" s="76">
        <v>2374.91539548436</v>
      </c>
      <c r="E7">
        <v>26.084604515635899</v>
      </c>
      <c r="F7">
        <v>1.08640585237967E-2</v>
      </c>
      <c r="G7">
        <v>3.2297158123382301</v>
      </c>
      <c r="H7" s="70"/>
      <c r="I7" s="76"/>
      <c r="J7" s="70">
        <v>31813.778000000002</v>
      </c>
      <c r="L7">
        <f t="shared" si="0"/>
        <v>13.250219908371513</v>
      </c>
    </row>
    <row r="8" spans="1:15" x14ac:dyDescent="0.3">
      <c r="A8" s="1">
        <v>2000</v>
      </c>
      <c r="B8" s="1">
        <v>4</v>
      </c>
      <c r="C8" s="70">
        <v>2414</v>
      </c>
      <c r="D8" s="76">
        <v>2414.1146712780001</v>
      </c>
      <c r="E8">
        <v>-0.114671278004153</v>
      </c>
      <c r="F8">
        <v>-4.7502600664520503E-5</v>
      </c>
      <c r="G8">
        <v>-1.41982463091991E-2</v>
      </c>
      <c r="H8" s="70"/>
      <c r="I8" s="76"/>
      <c r="J8" s="70">
        <v>34412.912000000004</v>
      </c>
      <c r="L8">
        <f t="shared" si="0"/>
        <v>14.255555923777964</v>
      </c>
    </row>
    <row r="9" spans="1:15" x14ac:dyDescent="0.3">
      <c r="A9" s="1">
        <v>2000</v>
      </c>
      <c r="B9" s="1">
        <v>5</v>
      </c>
      <c r="C9" s="70">
        <v>2426</v>
      </c>
      <c r="D9" s="76">
        <v>2421.7821982861401</v>
      </c>
      <c r="E9">
        <v>4.2178017138576296</v>
      </c>
      <c r="F9">
        <v>1.73858273448377E-3</v>
      </c>
      <c r="G9">
        <v>0.52223528558340404</v>
      </c>
      <c r="H9" s="70"/>
      <c r="I9" s="76"/>
      <c r="J9" s="70">
        <v>34218.303</v>
      </c>
      <c r="L9">
        <f t="shared" si="0"/>
        <v>14.104823990107173</v>
      </c>
    </row>
    <row r="10" spans="1:15" x14ac:dyDescent="0.3">
      <c r="A10" s="1">
        <v>2000</v>
      </c>
      <c r="B10" s="1">
        <v>6</v>
      </c>
      <c r="C10" s="70">
        <v>2428</v>
      </c>
      <c r="D10" s="76">
        <v>2434.65515827544</v>
      </c>
      <c r="E10">
        <v>-6.6551582754409502</v>
      </c>
      <c r="F10">
        <v>-2.7410042320597E-3</v>
      </c>
      <c r="G10">
        <v>-0.82402130739306301</v>
      </c>
      <c r="H10" s="70"/>
      <c r="I10" s="76"/>
      <c r="J10" s="70">
        <v>34192.352999999996</v>
      </c>
      <c r="L10">
        <f t="shared" si="0"/>
        <v>14.082517710049421</v>
      </c>
    </row>
    <row r="11" spans="1:15" x14ac:dyDescent="0.3">
      <c r="A11" s="1">
        <v>2000</v>
      </c>
      <c r="B11" s="1">
        <v>7</v>
      </c>
      <c r="C11" s="70">
        <v>2428</v>
      </c>
      <c r="D11" s="76">
        <v>2434.4442525581799</v>
      </c>
      <c r="E11">
        <v>-6.4442525581789596</v>
      </c>
      <c r="F11">
        <v>-2.6541402628414202E-3</v>
      </c>
      <c r="G11">
        <v>-0.79790760766089797</v>
      </c>
      <c r="H11" s="70"/>
      <c r="I11" s="76"/>
      <c r="J11" s="70">
        <v>34276.703999999998</v>
      </c>
      <c r="L11">
        <f t="shared" si="0"/>
        <v>14.117258649093904</v>
      </c>
    </row>
    <row r="12" spans="1:15" x14ac:dyDescent="0.3">
      <c r="A12" s="1">
        <v>2000</v>
      </c>
      <c r="B12" s="1">
        <v>8</v>
      </c>
      <c r="C12" s="70">
        <v>2431</v>
      </c>
      <c r="D12" s="76">
        <v>2434.4871138231701</v>
      </c>
      <c r="E12">
        <v>-3.4871138231737899</v>
      </c>
      <c r="F12">
        <v>-1.4344359618156299E-3</v>
      </c>
      <c r="G12">
        <v>-0.43176374966224201</v>
      </c>
      <c r="H12" s="70"/>
      <c r="I12" s="76"/>
      <c r="J12" s="70">
        <v>34053.294000000002</v>
      </c>
      <c r="L12">
        <f t="shared" si="0"/>
        <v>14.00793665158371</v>
      </c>
    </row>
    <row r="13" spans="1:15" x14ac:dyDescent="0.3">
      <c r="A13" s="1">
        <v>2000</v>
      </c>
      <c r="B13" s="1">
        <v>9</v>
      </c>
      <c r="C13" s="70">
        <v>2402</v>
      </c>
      <c r="D13" s="76">
        <v>2438.0862011950699</v>
      </c>
      <c r="E13">
        <v>-36.086201195067602</v>
      </c>
      <c r="F13">
        <v>-1.5023397666556E-2</v>
      </c>
      <c r="G13">
        <v>-4.4680828699958299</v>
      </c>
      <c r="H13" s="70"/>
      <c r="I13" s="76"/>
      <c r="J13" s="70">
        <v>34229.404999999999</v>
      </c>
      <c r="L13">
        <f t="shared" si="0"/>
        <v>14.250376769358867</v>
      </c>
    </row>
    <row r="14" spans="1:15" x14ac:dyDescent="0.3">
      <c r="A14" s="1">
        <v>2000</v>
      </c>
      <c r="B14" s="1">
        <v>10</v>
      </c>
      <c r="C14" s="70">
        <v>2408</v>
      </c>
      <c r="D14" s="76">
        <v>2402.4793983633099</v>
      </c>
      <c r="E14">
        <v>5.5206016366869299</v>
      </c>
      <c r="F14">
        <v>2.2926086531091898E-3</v>
      </c>
      <c r="G14">
        <v>0.683543980470944</v>
      </c>
      <c r="H14" s="70"/>
      <c r="I14" s="76"/>
      <c r="J14" s="70">
        <v>34538.855000000003</v>
      </c>
      <c r="L14">
        <f t="shared" si="0"/>
        <v>14.343378322259138</v>
      </c>
    </row>
    <row r="15" spans="1:15" x14ac:dyDescent="0.3">
      <c r="A15" s="1">
        <v>2000</v>
      </c>
      <c r="B15" s="1">
        <v>11</v>
      </c>
      <c r="C15" s="70">
        <v>2415</v>
      </c>
      <c r="D15" s="76">
        <v>2416.9311782143</v>
      </c>
      <c r="E15">
        <v>-1.93117821429723</v>
      </c>
      <c r="F15">
        <v>-7.9965971606510704E-4</v>
      </c>
      <c r="G15">
        <v>-0.239112569692983</v>
      </c>
      <c r="H15" s="70"/>
      <c r="I15" s="76"/>
      <c r="J15" s="70">
        <v>34284.400000000001</v>
      </c>
      <c r="L15">
        <f t="shared" si="0"/>
        <v>14.196438923395446</v>
      </c>
    </row>
    <row r="16" spans="1:15" x14ac:dyDescent="0.3">
      <c r="A16" s="1">
        <v>2000</v>
      </c>
      <c r="B16" s="1">
        <v>12</v>
      </c>
      <c r="C16" s="70">
        <v>2420</v>
      </c>
      <c r="D16" s="76">
        <v>2422.4124136044702</v>
      </c>
      <c r="E16">
        <v>-2.41241360447157</v>
      </c>
      <c r="F16">
        <v>-9.9686512581469698E-4</v>
      </c>
      <c r="G16">
        <v>-0.29869766128105502</v>
      </c>
      <c r="H16" s="70">
        <f>AVERAGE(C5:C16)</f>
        <v>2406.5</v>
      </c>
      <c r="I16" s="76">
        <f>AVERAGE(D5:D16)</f>
        <v>2413.0144676196219</v>
      </c>
      <c r="J16" s="70">
        <v>34731.572</v>
      </c>
      <c r="K16" s="73">
        <f>SUM(J5:J16)</f>
        <v>408400.51700000005</v>
      </c>
      <c r="L16">
        <f t="shared" si="0"/>
        <v>14.351889256198348</v>
      </c>
      <c r="O16">
        <f>AVERAGE(L5:L16)</f>
        <v>14.143119840657929</v>
      </c>
    </row>
    <row r="17" spans="1:15" x14ac:dyDescent="0.3">
      <c r="A17" s="1">
        <v>2001</v>
      </c>
      <c r="B17" s="1">
        <v>1</v>
      </c>
      <c r="C17" s="70">
        <v>2408</v>
      </c>
      <c r="D17" s="76">
        <v>2427.3114872301098</v>
      </c>
      <c r="E17">
        <v>-19.311487230105701</v>
      </c>
      <c r="F17">
        <v>-8.0197206105090298E-3</v>
      </c>
      <c r="G17">
        <v>-2.3910891817222502</v>
      </c>
      <c r="H17" s="70"/>
      <c r="I17" s="76"/>
      <c r="J17" s="70">
        <v>34989.324000000001</v>
      </c>
      <c r="L17">
        <f t="shared" si="0"/>
        <v>14.530450166112956</v>
      </c>
      <c r="O17">
        <f t="shared" ref="O17:O80" si="1">AVERAGE(L6:L17)</f>
        <v>14.148533262232414</v>
      </c>
    </row>
    <row r="18" spans="1:15" x14ac:dyDescent="0.3">
      <c r="A18" s="1">
        <v>2001</v>
      </c>
      <c r="B18" s="1">
        <v>2</v>
      </c>
      <c r="C18" s="70">
        <v>2414</v>
      </c>
      <c r="D18" s="76">
        <v>2411.8846827702</v>
      </c>
      <c r="E18">
        <v>2.1153172298036198</v>
      </c>
      <c r="F18">
        <v>8.7627060058145096E-4</v>
      </c>
      <c r="G18">
        <v>0.261912098422387</v>
      </c>
      <c r="H18" s="70"/>
      <c r="I18" s="76"/>
      <c r="J18" s="70">
        <v>34677.061999999998</v>
      </c>
      <c r="L18">
        <f t="shared" si="0"/>
        <v>14.364980115990058</v>
      </c>
      <c r="O18">
        <f t="shared" si="1"/>
        <v>14.154652198858207</v>
      </c>
    </row>
    <row r="19" spans="1:15" x14ac:dyDescent="0.3">
      <c r="A19" s="1">
        <v>2001</v>
      </c>
      <c r="B19" s="1">
        <v>3</v>
      </c>
      <c r="C19" s="70">
        <v>2425</v>
      </c>
      <c r="D19" s="76">
        <v>2422.2353871783598</v>
      </c>
      <c r="E19">
        <v>2.7646128216379098</v>
      </c>
      <c r="F19">
        <v>1.1400465243867699E-3</v>
      </c>
      <c r="G19">
        <v>0.342305889272146</v>
      </c>
      <c r="H19" s="70"/>
      <c r="I19" s="76"/>
      <c r="J19" s="70">
        <v>34820.603000000003</v>
      </c>
      <c r="L19">
        <f t="shared" si="0"/>
        <v>14.359011546391754</v>
      </c>
      <c r="O19">
        <f t="shared" si="1"/>
        <v>14.24705150202656</v>
      </c>
    </row>
    <row r="20" spans="1:15" x14ac:dyDescent="0.3">
      <c r="A20" s="1">
        <v>2001</v>
      </c>
      <c r="B20" s="1">
        <v>4</v>
      </c>
      <c r="C20" s="70">
        <v>2437</v>
      </c>
      <c r="D20" s="76">
        <v>2433.3604597881499</v>
      </c>
      <c r="E20">
        <v>3.6395402118514499</v>
      </c>
      <c r="F20">
        <v>1.4934510512316201E-3</v>
      </c>
      <c r="G20">
        <v>0.45063671809980399</v>
      </c>
      <c r="H20" s="70"/>
      <c r="I20" s="76"/>
      <c r="J20" s="70">
        <v>27292.366999999998</v>
      </c>
      <c r="L20">
        <f t="shared" si="0"/>
        <v>11.199165777595404</v>
      </c>
      <c r="O20">
        <f t="shared" si="1"/>
        <v>13.992352323178013</v>
      </c>
    </row>
    <row r="21" spans="1:15" x14ac:dyDescent="0.3">
      <c r="A21" s="1">
        <v>2001</v>
      </c>
      <c r="B21" s="1">
        <v>5</v>
      </c>
      <c r="C21" s="70">
        <v>2442</v>
      </c>
      <c r="D21" s="76">
        <v>2445.53076088233</v>
      </c>
      <c r="E21">
        <v>-3.5307608823341101</v>
      </c>
      <c r="F21">
        <v>-1.44584802716384E-3</v>
      </c>
      <c r="G21">
        <v>-0.43716799480031399</v>
      </c>
      <c r="H21" s="70"/>
      <c r="I21" s="76"/>
      <c r="J21" s="70">
        <v>42525.444000000003</v>
      </c>
      <c r="L21">
        <f t="shared" si="0"/>
        <v>17.414186732186735</v>
      </c>
      <c r="O21">
        <f t="shared" si="1"/>
        <v>14.268132551684644</v>
      </c>
    </row>
    <row r="22" spans="1:15" x14ac:dyDescent="0.3">
      <c r="A22" s="1">
        <v>2001</v>
      </c>
      <c r="B22" s="1">
        <v>6</v>
      </c>
      <c r="C22" s="70">
        <v>2447</v>
      </c>
      <c r="D22" s="76">
        <v>2449.0704506969</v>
      </c>
      <c r="E22">
        <v>-2.0704506968982099</v>
      </c>
      <c r="F22">
        <v>-8.4611797993388096E-4</v>
      </c>
      <c r="G22">
        <v>-0.256356861781457</v>
      </c>
      <c r="H22" s="70"/>
      <c r="I22" s="76"/>
      <c r="J22" s="70">
        <v>34824.577000000005</v>
      </c>
      <c r="L22">
        <f t="shared" si="0"/>
        <v>14.231539436044137</v>
      </c>
      <c r="O22">
        <f t="shared" si="1"/>
        <v>14.280551028850867</v>
      </c>
    </row>
    <row r="23" spans="1:15" x14ac:dyDescent="0.3">
      <c r="A23" s="1">
        <v>2001</v>
      </c>
      <c r="B23" s="1">
        <v>7</v>
      </c>
      <c r="C23" s="70">
        <v>2451</v>
      </c>
      <c r="D23" s="76">
        <v>2454.3640944674098</v>
      </c>
      <c r="E23">
        <v>-3.3640944674111801</v>
      </c>
      <c r="F23">
        <v>-1.3725395623872599E-3</v>
      </c>
      <c r="G23">
        <v>-0.41653186994208002</v>
      </c>
      <c r="H23" s="70"/>
      <c r="I23" s="76"/>
      <c r="J23" s="70">
        <v>35084.493999999999</v>
      </c>
      <c r="L23">
        <f t="shared" si="0"/>
        <v>14.314359037127703</v>
      </c>
      <c r="O23">
        <f t="shared" si="1"/>
        <v>14.296976061187022</v>
      </c>
    </row>
    <row r="24" spans="1:15" x14ac:dyDescent="0.3">
      <c r="A24" s="1">
        <v>2001</v>
      </c>
      <c r="B24" s="1">
        <v>8</v>
      </c>
      <c r="C24" s="70">
        <v>2458</v>
      </c>
      <c r="D24" s="76">
        <v>2458.0986920751998</v>
      </c>
      <c r="E24">
        <v>-9.8692075204326102E-2</v>
      </c>
      <c r="F24">
        <v>-4.0151373150661597E-5</v>
      </c>
      <c r="G24">
        <v>-1.2219750376081801E-2</v>
      </c>
      <c r="H24" s="70"/>
      <c r="I24" s="76"/>
      <c r="J24" s="70">
        <v>35074.103999999999</v>
      </c>
      <c r="L24">
        <f t="shared" si="0"/>
        <v>14.269366965012205</v>
      </c>
      <c r="O24">
        <f t="shared" si="1"/>
        <v>14.318761920639398</v>
      </c>
    </row>
    <row r="25" spans="1:15" x14ac:dyDescent="0.3">
      <c r="A25" s="1">
        <v>2001</v>
      </c>
      <c r="B25" s="1">
        <v>9</v>
      </c>
      <c r="C25" s="70">
        <v>2461</v>
      </c>
      <c r="D25" s="76">
        <v>2465.7579243167102</v>
      </c>
      <c r="E25">
        <v>-4.7579243167106098</v>
      </c>
      <c r="F25">
        <v>-1.9333296695288999E-3</v>
      </c>
      <c r="G25">
        <v>-0.58911161142495205</v>
      </c>
      <c r="H25" s="70"/>
      <c r="I25" s="76"/>
      <c r="J25" s="70">
        <v>35101.372000000003</v>
      </c>
      <c r="L25">
        <f t="shared" si="0"/>
        <v>14.263052417716377</v>
      </c>
      <c r="O25">
        <f t="shared" si="1"/>
        <v>14.31981822466919</v>
      </c>
    </row>
    <row r="26" spans="1:15" x14ac:dyDescent="0.3">
      <c r="A26" s="1">
        <v>2001</v>
      </c>
      <c r="B26" s="1">
        <v>10</v>
      </c>
      <c r="C26" s="70">
        <v>2469</v>
      </c>
      <c r="D26" s="76">
        <v>2467.80917648071</v>
      </c>
      <c r="E26">
        <v>1.19082351928819</v>
      </c>
      <c r="F26">
        <v>4.8231005236459601E-4</v>
      </c>
      <c r="G26">
        <v>0.14744411967771601</v>
      </c>
      <c r="H26" s="70"/>
      <c r="I26" s="76"/>
      <c r="J26" s="70">
        <v>35087.938999999998</v>
      </c>
      <c r="L26">
        <f t="shared" si="0"/>
        <v>14.211396921830699</v>
      </c>
      <c r="O26">
        <f t="shared" si="1"/>
        <v>14.308819774633486</v>
      </c>
    </row>
    <row r="27" spans="1:15" x14ac:dyDescent="0.3">
      <c r="A27" s="1">
        <v>2001</v>
      </c>
      <c r="B27" s="1">
        <v>11</v>
      </c>
      <c r="C27" s="70">
        <v>2473</v>
      </c>
      <c r="D27" s="76">
        <v>2477.0131054865901</v>
      </c>
      <c r="E27">
        <v>-4.0131054865928499</v>
      </c>
      <c r="F27">
        <v>-1.62276809000924E-3</v>
      </c>
      <c r="G27">
        <v>-0.49689042587787402</v>
      </c>
      <c r="H27" s="70"/>
      <c r="I27" s="76"/>
      <c r="J27" s="70">
        <v>34950.444000000003</v>
      </c>
      <c r="L27">
        <f t="shared" si="0"/>
        <v>14.132811969268097</v>
      </c>
      <c r="O27">
        <f t="shared" si="1"/>
        <v>14.303517528456206</v>
      </c>
    </row>
    <row r="28" spans="1:15" x14ac:dyDescent="0.3">
      <c r="A28" s="1">
        <v>2001</v>
      </c>
      <c r="B28" s="1">
        <v>12</v>
      </c>
      <c r="C28" s="70">
        <v>2474</v>
      </c>
      <c r="D28" s="76">
        <v>2479.9530362932401</v>
      </c>
      <c r="E28">
        <v>-5.9530362932446197</v>
      </c>
      <c r="F28">
        <v>-2.4062394071320201E-3</v>
      </c>
      <c r="G28">
        <v>-0.73708671473974297</v>
      </c>
      <c r="H28" s="70">
        <f t="shared" ref="H28:I28" si="2">AVERAGE(C17:C28)</f>
        <v>2446.5833333333335</v>
      </c>
      <c r="I28" s="76">
        <f t="shared" si="2"/>
        <v>2449.3657714721589</v>
      </c>
      <c r="J28" s="70">
        <v>34627.658000000003</v>
      </c>
      <c r="K28" s="73">
        <f t="shared" ref="K28" si="3">SUM(J17:J28)</f>
        <v>419055.38799999998</v>
      </c>
      <c r="L28">
        <f t="shared" si="0"/>
        <v>13.99662813257882</v>
      </c>
      <c r="O28">
        <f t="shared" si="1"/>
        <v>14.273912434821247</v>
      </c>
    </row>
    <row r="29" spans="1:15" x14ac:dyDescent="0.3">
      <c r="A29" s="1">
        <v>2002</v>
      </c>
      <c r="B29" s="1">
        <v>1</v>
      </c>
      <c r="C29" s="70">
        <v>2478</v>
      </c>
      <c r="D29" s="76">
        <v>2480.5581688244301</v>
      </c>
      <c r="E29">
        <v>-2.5581688244278702</v>
      </c>
      <c r="F29">
        <v>-1.03235222938978E-3</v>
      </c>
      <c r="G29">
        <v>-0.31674462604686199</v>
      </c>
      <c r="H29" s="70"/>
      <c r="I29" s="76"/>
      <c r="J29" s="70">
        <v>34760.18</v>
      </c>
      <c r="L29">
        <f t="shared" si="0"/>
        <v>14.027514124293786</v>
      </c>
      <c r="O29">
        <f t="shared" si="1"/>
        <v>14.232001098002982</v>
      </c>
    </row>
    <row r="30" spans="1:15" x14ac:dyDescent="0.3">
      <c r="A30" s="1">
        <v>2002</v>
      </c>
      <c r="B30" s="1">
        <v>2</v>
      </c>
      <c r="C30" s="70">
        <v>2488</v>
      </c>
      <c r="D30" s="76">
        <v>2485.2455880307498</v>
      </c>
      <c r="E30">
        <v>2.7544119692497602</v>
      </c>
      <c r="F30">
        <v>1.10707876577563E-3</v>
      </c>
      <c r="G30">
        <v>0.34104285098311998</v>
      </c>
      <c r="H30" s="70"/>
      <c r="I30" s="76"/>
      <c r="J30" s="70">
        <v>34811.815999999999</v>
      </c>
      <c r="L30">
        <f t="shared" si="0"/>
        <v>13.991887459807074</v>
      </c>
      <c r="O30">
        <f t="shared" si="1"/>
        <v>14.200910043321068</v>
      </c>
    </row>
    <row r="31" spans="1:15" x14ac:dyDescent="0.3">
      <c r="A31" s="1">
        <v>2002</v>
      </c>
      <c r="B31" s="1">
        <v>3</v>
      </c>
      <c r="C31" s="70">
        <v>2494</v>
      </c>
      <c r="D31" s="76">
        <v>2496.3189811684902</v>
      </c>
      <c r="E31">
        <v>-2.3189811684874302</v>
      </c>
      <c r="F31">
        <v>-9.2982404510321803E-4</v>
      </c>
      <c r="G31">
        <v>-0.28712914331857697</v>
      </c>
      <c r="H31" s="70"/>
      <c r="I31" s="76"/>
      <c r="J31" s="70">
        <v>34738.343000000001</v>
      </c>
      <c r="L31">
        <f t="shared" si="0"/>
        <v>13.928766238973537</v>
      </c>
      <c r="O31">
        <f t="shared" si="1"/>
        <v>14.16505626770288</v>
      </c>
    </row>
    <row r="32" spans="1:15" x14ac:dyDescent="0.3">
      <c r="A32" s="1">
        <v>2002</v>
      </c>
      <c r="B32" s="1">
        <v>4</v>
      </c>
      <c r="C32" s="70">
        <v>2508</v>
      </c>
      <c r="D32" s="76">
        <v>2501.2841891264102</v>
      </c>
      <c r="E32">
        <v>6.7158108735925497</v>
      </c>
      <c r="F32">
        <v>2.6777555317354599E-3</v>
      </c>
      <c r="G32">
        <v>0.83153112626695802</v>
      </c>
      <c r="H32" s="70"/>
      <c r="I32" s="76"/>
      <c r="J32" s="70">
        <v>35067.534999999996</v>
      </c>
      <c r="L32">
        <f t="shared" si="0"/>
        <v>13.98227073365231</v>
      </c>
      <c r="O32">
        <f t="shared" si="1"/>
        <v>14.396981680707624</v>
      </c>
    </row>
    <row r="33" spans="1:15" x14ac:dyDescent="0.3">
      <c r="A33" s="1">
        <v>2002</v>
      </c>
      <c r="B33" s="1">
        <v>5</v>
      </c>
      <c r="C33" s="70">
        <v>2517</v>
      </c>
      <c r="D33" s="76">
        <v>2517.1115258334098</v>
      </c>
      <c r="E33">
        <v>-0.111525833407995</v>
      </c>
      <c r="F33">
        <v>-4.43090319459656E-5</v>
      </c>
      <c r="G33">
        <v>-1.38087869964097E-2</v>
      </c>
      <c r="H33" s="70"/>
      <c r="I33" s="76"/>
      <c r="J33" s="70">
        <v>34958.938999999998</v>
      </c>
      <c r="L33">
        <f t="shared" si="0"/>
        <v>13.88912951926897</v>
      </c>
      <c r="O33">
        <f t="shared" si="1"/>
        <v>14.103226912964475</v>
      </c>
    </row>
    <row r="34" spans="1:15" x14ac:dyDescent="0.3">
      <c r="A34" s="1">
        <v>2002</v>
      </c>
      <c r="B34" s="1">
        <v>6</v>
      </c>
      <c r="C34" s="70">
        <v>2519</v>
      </c>
      <c r="D34" s="76">
        <v>2524.7184125653098</v>
      </c>
      <c r="E34">
        <v>-5.7184125653066102</v>
      </c>
      <c r="F34">
        <v>-2.2701121736032602E-3</v>
      </c>
      <c r="G34">
        <v>-0.70803632359362001</v>
      </c>
      <c r="H34" s="70"/>
      <c r="I34" s="76"/>
      <c r="J34" s="70">
        <v>34952.764000000003</v>
      </c>
      <c r="L34">
        <f t="shared" si="0"/>
        <v>13.875650655021834</v>
      </c>
      <c r="O34">
        <f t="shared" si="1"/>
        <v>14.073569514545952</v>
      </c>
    </row>
    <row r="35" spans="1:15" x14ac:dyDescent="0.3">
      <c r="A35" s="1">
        <v>2002</v>
      </c>
      <c r="B35" s="1">
        <v>7</v>
      </c>
      <c r="C35" s="70">
        <v>2528</v>
      </c>
      <c r="D35" s="76">
        <v>2525.57770335243</v>
      </c>
      <c r="E35">
        <v>2.4222966475726899</v>
      </c>
      <c r="F35">
        <v>9.5818696502084403E-4</v>
      </c>
      <c r="G35">
        <v>0.29992134939787501</v>
      </c>
      <c r="H35" s="70"/>
      <c r="I35" s="76"/>
      <c r="J35" s="70">
        <v>34998.501999999993</v>
      </c>
      <c r="L35">
        <f t="shared" si="0"/>
        <v>13.844344145569618</v>
      </c>
      <c r="O35">
        <f t="shared" si="1"/>
        <v>14.034401606916111</v>
      </c>
    </row>
    <row r="36" spans="1:15" x14ac:dyDescent="0.3">
      <c r="A36" s="1">
        <v>2002</v>
      </c>
      <c r="B36" s="1">
        <v>8</v>
      </c>
      <c r="C36" s="70">
        <v>2530</v>
      </c>
      <c r="D36" s="76">
        <v>2536.2264677107701</v>
      </c>
      <c r="E36">
        <v>-6.2264677107696098</v>
      </c>
      <c r="F36">
        <v>-2.4610544311342302E-3</v>
      </c>
      <c r="G36">
        <v>-0.77094215511037101</v>
      </c>
      <c r="H36" s="70"/>
      <c r="I36" s="76"/>
      <c r="J36" s="70">
        <v>35318.977999999996</v>
      </c>
      <c r="L36">
        <f t="shared" si="0"/>
        <v>13.960070355731224</v>
      </c>
      <c r="O36">
        <f t="shared" si="1"/>
        <v>14.008626889476028</v>
      </c>
    </row>
    <row r="37" spans="1:15" x14ac:dyDescent="0.3">
      <c r="A37" s="1">
        <v>2002</v>
      </c>
      <c r="B37" s="1">
        <v>9</v>
      </c>
      <c r="C37" s="70">
        <v>2542</v>
      </c>
      <c r="D37" s="76">
        <v>2536.4675736296899</v>
      </c>
      <c r="E37">
        <v>5.5324263703141696</v>
      </c>
      <c r="F37">
        <v>2.1764069120040002E-3</v>
      </c>
      <c r="G37">
        <v>0.68500808275969705</v>
      </c>
      <c r="H37" s="70"/>
      <c r="I37" s="76"/>
      <c r="J37" s="70">
        <v>32682.946999999996</v>
      </c>
      <c r="L37">
        <f t="shared" si="0"/>
        <v>12.857178206136899</v>
      </c>
      <c r="O37">
        <f t="shared" si="1"/>
        <v>13.89147070517774</v>
      </c>
    </row>
    <row r="38" spans="1:15" x14ac:dyDescent="0.3">
      <c r="A38" s="1">
        <v>2002</v>
      </c>
      <c r="B38" s="1">
        <v>10</v>
      </c>
      <c r="C38" s="70">
        <v>2546</v>
      </c>
      <c r="D38" s="76">
        <v>2550.84976630552</v>
      </c>
      <c r="E38">
        <v>-4.8497663055209204</v>
      </c>
      <c r="F38">
        <v>-1.9048571506366501E-3</v>
      </c>
      <c r="G38">
        <v>-0.60048320509122499</v>
      </c>
      <c r="H38" s="70"/>
      <c r="I38" s="76"/>
      <c r="J38" s="70">
        <v>37256.868999999999</v>
      </c>
      <c r="L38">
        <f t="shared" si="0"/>
        <v>14.633491358994501</v>
      </c>
      <c r="O38">
        <f t="shared" si="1"/>
        <v>13.926645241608057</v>
      </c>
    </row>
    <row r="39" spans="1:15" x14ac:dyDescent="0.3">
      <c r="A39" s="1">
        <v>2002</v>
      </c>
      <c r="B39" s="1">
        <v>11</v>
      </c>
      <c r="C39" s="70">
        <v>2562</v>
      </c>
      <c r="D39" s="76">
        <v>2552.7373456906298</v>
      </c>
      <c r="E39">
        <v>9.2626543093665497</v>
      </c>
      <c r="F39">
        <v>3.61539980849592E-3</v>
      </c>
      <c r="G39">
        <v>1.14687347738976</v>
      </c>
      <c r="H39" s="70"/>
      <c r="I39" s="76"/>
      <c r="J39" s="70">
        <v>35128.463999999993</v>
      </c>
      <c r="L39">
        <f t="shared" si="0"/>
        <v>13.711344262295079</v>
      </c>
      <c r="O39">
        <f t="shared" si="1"/>
        <v>13.891522932693638</v>
      </c>
    </row>
    <row r="40" spans="1:15" x14ac:dyDescent="0.3">
      <c r="A40" s="1">
        <v>2002</v>
      </c>
      <c r="B40" s="1">
        <v>12</v>
      </c>
      <c r="C40" s="70">
        <v>2552</v>
      </c>
      <c r="D40" s="76">
        <v>2571.59533130516</v>
      </c>
      <c r="E40">
        <v>-19.5953313051618</v>
      </c>
      <c r="F40">
        <v>-7.6784213578220397E-3</v>
      </c>
      <c r="G40">
        <v>-2.4262338854457699</v>
      </c>
      <c r="H40" s="70">
        <f t="shared" ref="H40:I40" si="4">AVERAGE(C29:C40)</f>
        <v>2522</v>
      </c>
      <c r="I40" s="76">
        <f t="shared" si="4"/>
        <v>2523.2242544619171</v>
      </c>
      <c r="J40" s="70">
        <v>35180.392</v>
      </c>
      <c r="K40" s="73">
        <f t="shared" ref="K40" si="5">SUM(J29:J40)</f>
        <v>419855.72899999999</v>
      </c>
      <c r="L40">
        <f t="shared" si="0"/>
        <v>13.785420062695925</v>
      </c>
      <c r="O40">
        <f t="shared" si="1"/>
        <v>13.873922260203395</v>
      </c>
    </row>
    <row r="41" spans="1:15" x14ac:dyDescent="0.3">
      <c r="A41" s="1">
        <v>2003</v>
      </c>
      <c r="B41" s="1">
        <v>1</v>
      </c>
      <c r="C41" s="70">
        <v>2563</v>
      </c>
      <c r="D41" s="76">
        <v>2555.7369287872102</v>
      </c>
      <c r="E41">
        <v>7.2630712127897796</v>
      </c>
      <c r="F41">
        <v>2.83381631400304E-3</v>
      </c>
      <c r="G41">
        <v>0.89929122475384105</v>
      </c>
      <c r="H41" s="70"/>
      <c r="I41" s="76"/>
      <c r="J41" s="70">
        <v>35283.258000000002</v>
      </c>
      <c r="L41">
        <f t="shared" si="0"/>
        <v>13.766390167772142</v>
      </c>
      <c r="O41">
        <f t="shared" si="1"/>
        <v>13.852161930493258</v>
      </c>
    </row>
    <row r="42" spans="1:15" x14ac:dyDescent="0.3">
      <c r="A42" s="1">
        <v>2003</v>
      </c>
      <c r="B42" s="1">
        <v>2</v>
      </c>
      <c r="C42" s="70">
        <v>2566</v>
      </c>
      <c r="D42" s="76">
        <v>2572.1883410137002</v>
      </c>
      <c r="E42">
        <v>-6.18834101369566</v>
      </c>
      <c r="F42">
        <v>-2.4116683607543501E-3</v>
      </c>
      <c r="G42">
        <v>-0.76622142429238405</v>
      </c>
      <c r="H42" s="70"/>
      <c r="I42" s="76"/>
      <c r="J42" s="70">
        <v>35160.135999999999</v>
      </c>
      <c r="L42">
        <f t="shared" si="0"/>
        <v>13.702313328137178</v>
      </c>
      <c r="O42">
        <f t="shared" si="1"/>
        <v>13.828030752854097</v>
      </c>
    </row>
    <row r="43" spans="1:15" x14ac:dyDescent="0.3">
      <c r="A43" s="1">
        <v>2003</v>
      </c>
      <c r="B43" s="1">
        <v>3</v>
      </c>
      <c r="C43" s="70">
        <v>2571</v>
      </c>
      <c r="D43" s="76">
        <v>2572.4528044594399</v>
      </c>
      <c r="E43">
        <v>-1.4528044594412699</v>
      </c>
      <c r="F43">
        <v>-5.6507369095343003E-4</v>
      </c>
      <c r="G43">
        <v>-0.17988179702246801</v>
      </c>
      <c r="H43" s="70"/>
      <c r="I43" s="76"/>
      <c r="J43" s="70">
        <v>35270.631999999998</v>
      </c>
      <c r="L43">
        <f t="shared" si="0"/>
        <v>13.718643329443795</v>
      </c>
      <c r="O43">
        <f t="shared" si="1"/>
        <v>13.810520510393287</v>
      </c>
    </row>
    <row r="44" spans="1:15" x14ac:dyDescent="0.3">
      <c r="A44" s="1">
        <v>2003</v>
      </c>
      <c r="B44" s="1">
        <v>4</v>
      </c>
      <c r="C44" s="70">
        <v>2575</v>
      </c>
      <c r="D44" s="76">
        <v>2578.4120553416801</v>
      </c>
      <c r="E44">
        <v>-3.4120553416764801</v>
      </c>
      <c r="F44">
        <v>-1.3250700356025201E-3</v>
      </c>
      <c r="G44">
        <v>-0.42247023844965498</v>
      </c>
      <c r="H44" s="70"/>
      <c r="I44" s="76"/>
      <c r="J44" s="70">
        <v>35208.798999999999</v>
      </c>
      <c r="L44">
        <f t="shared" si="0"/>
        <v>13.67332</v>
      </c>
      <c r="O44">
        <f t="shared" si="1"/>
        <v>13.784774615922265</v>
      </c>
    </row>
    <row r="45" spans="1:15" x14ac:dyDescent="0.3">
      <c r="A45" s="1">
        <v>2003</v>
      </c>
      <c r="B45" s="1">
        <v>5</v>
      </c>
      <c r="C45" s="70">
        <v>2602</v>
      </c>
      <c r="D45" s="76">
        <v>2582.0113851000801</v>
      </c>
      <c r="E45">
        <v>19.9886148999203</v>
      </c>
      <c r="F45">
        <v>7.6820195618448597E-3</v>
      </c>
      <c r="G45">
        <v>2.4749290551947798</v>
      </c>
      <c r="H45" s="70"/>
      <c r="I45" s="76"/>
      <c r="J45" s="70">
        <v>33746.124000000003</v>
      </c>
      <c r="L45">
        <f t="shared" si="0"/>
        <v>12.969302075326674</v>
      </c>
      <c r="O45">
        <f t="shared" si="1"/>
        <v>13.708122328927073</v>
      </c>
    </row>
    <row r="46" spans="1:15" x14ac:dyDescent="0.3">
      <c r="A46" s="1">
        <v>2003</v>
      </c>
      <c r="B46" s="1">
        <v>6</v>
      </c>
      <c r="C46" s="70">
        <v>2602</v>
      </c>
      <c r="D46" s="76">
        <v>2613.7500927348301</v>
      </c>
      <c r="E46">
        <v>-11.750092734827801</v>
      </c>
      <c r="F46">
        <v>-4.51579274974167E-3</v>
      </c>
      <c r="G46">
        <v>-1.45486048214248</v>
      </c>
      <c r="H46" s="70"/>
      <c r="I46" s="76"/>
      <c r="J46" s="70">
        <v>35274.618999999999</v>
      </c>
      <c r="L46">
        <f t="shared" si="0"/>
        <v>13.556732897770946</v>
      </c>
      <c r="O46">
        <f t="shared" si="1"/>
        <v>13.681545849156166</v>
      </c>
    </row>
    <row r="47" spans="1:15" x14ac:dyDescent="0.3">
      <c r="A47" s="1">
        <v>2003</v>
      </c>
      <c r="B47" s="1">
        <v>7</v>
      </c>
      <c r="C47" s="70">
        <v>2633</v>
      </c>
      <c r="D47" s="76">
        <v>2607.3000013091901</v>
      </c>
      <c r="E47">
        <v>25.699998690811299</v>
      </c>
      <c r="F47">
        <v>9.7607287090054305E-3</v>
      </c>
      <c r="G47">
        <v>3.18209509747523</v>
      </c>
      <c r="H47" s="70"/>
      <c r="I47" s="76"/>
      <c r="J47" s="70">
        <v>35806.452999999994</v>
      </c>
      <c r="L47">
        <f t="shared" si="0"/>
        <v>13.599108621344472</v>
      </c>
      <c r="O47">
        <f t="shared" si="1"/>
        <v>13.661109555470738</v>
      </c>
    </row>
    <row r="48" spans="1:15" x14ac:dyDescent="0.3">
      <c r="A48" s="1">
        <v>2003</v>
      </c>
      <c r="B48" s="1">
        <v>8</v>
      </c>
      <c r="C48" s="70">
        <v>2629</v>
      </c>
      <c r="D48" s="76">
        <v>2645.8913973336598</v>
      </c>
      <c r="E48">
        <v>-16.891397333663001</v>
      </c>
      <c r="F48">
        <v>-6.42502751375542E-3</v>
      </c>
      <c r="G48">
        <v>-2.0914410654881799</v>
      </c>
      <c r="H48" s="70"/>
      <c r="I48" s="76"/>
      <c r="J48" s="70">
        <v>35065.175000000003</v>
      </c>
      <c r="L48">
        <f t="shared" si="0"/>
        <v>13.337837580829214</v>
      </c>
      <c r="O48">
        <f t="shared" si="1"/>
        <v>13.609256824228902</v>
      </c>
    </row>
    <row r="49" spans="1:15" x14ac:dyDescent="0.3">
      <c r="A49" s="1">
        <v>2003</v>
      </c>
      <c r="B49" s="1">
        <v>9</v>
      </c>
      <c r="C49" s="70">
        <v>2634</v>
      </c>
      <c r="D49" s="76">
        <v>2633.2382727917202</v>
      </c>
      <c r="E49">
        <v>0.76172720827526097</v>
      </c>
      <c r="F49">
        <v>2.89190284083242E-4</v>
      </c>
      <c r="G49">
        <v>9.4314729126146898E-2</v>
      </c>
      <c r="H49" s="70"/>
      <c r="I49" s="76"/>
      <c r="J49" s="70">
        <v>35143.715000000004</v>
      </c>
      <c r="L49">
        <f t="shared" si="0"/>
        <v>13.342336750189826</v>
      </c>
      <c r="O49">
        <f t="shared" si="1"/>
        <v>13.649686702899979</v>
      </c>
    </row>
    <row r="50" spans="1:15" x14ac:dyDescent="0.3">
      <c r="A50" s="1">
        <v>2003</v>
      </c>
      <c r="B50" s="1">
        <v>10</v>
      </c>
      <c r="C50" s="70">
        <v>2638</v>
      </c>
      <c r="D50" s="76">
        <v>2641.8226974673698</v>
      </c>
      <c r="E50">
        <v>-3.8226974673652898</v>
      </c>
      <c r="F50">
        <v>-1.44908925980489E-3</v>
      </c>
      <c r="G50">
        <v>-0.473314688314875</v>
      </c>
      <c r="H50" s="70"/>
      <c r="I50" s="76"/>
      <c r="J50" s="70">
        <v>34329.722000000002</v>
      </c>
      <c r="L50">
        <f t="shared" si="0"/>
        <v>13.013541319181199</v>
      </c>
      <c r="O50">
        <f t="shared" si="1"/>
        <v>13.51469086624887</v>
      </c>
    </row>
    <row r="51" spans="1:15" x14ac:dyDescent="0.3">
      <c r="A51" s="1">
        <v>2003</v>
      </c>
      <c r="B51" s="1">
        <v>11</v>
      </c>
      <c r="C51" s="70">
        <v>2649</v>
      </c>
      <c r="D51" s="76">
        <v>2644.88852689644</v>
      </c>
      <c r="E51">
        <v>4.1114731035622798</v>
      </c>
      <c r="F51">
        <v>1.5520849768072E-3</v>
      </c>
      <c r="G51">
        <v>0.50907000282939596</v>
      </c>
      <c r="H51" s="70"/>
      <c r="I51" s="76"/>
      <c r="J51" s="70">
        <v>36057.381999999998</v>
      </c>
      <c r="L51">
        <f t="shared" si="0"/>
        <v>13.611695734239335</v>
      </c>
      <c r="O51">
        <f t="shared" si="1"/>
        <v>13.506386822244226</v>
      </c>
    </row>
    <row r="52" spans="1:15" x14ac:dyDescent="0.3">
      <c r="A52" s="1">
        <v>2003</v>
      </c>
      <c r="B52" s="1">
        <v>12</v>
      </c>
      <c r="C52" s="70">
        <v>2665</v>
      </c>
      <c r="D52" s="76">
        <v>2657.49406651768</v>
      </c>
      <c r="E52">
        <v>7.5059334823199597</v>
      </c>
      <c r="F52">
        <v>2.8164853592195001E-3</v>
      </c>
      <c r="G52">
        <v>0.92936168687841703</v>
      </c>
      <c r="H52" s="70">
        <f t="shared" ref="H52:I52" si="6">AVERAGE(C41:C52)</f>
        <v>2610.5833333333335</v>
      </c>
      <c r="I52" s="76">
        <f t="shared" si="6"/>
        <v>2608.7655474794169</v>
      </c>
      <c r="J52" s="70">
        <v>38193.205000000002</v>
      </c>
      <c r="K52" s="73">
        <f t="shared" ref="K52" si="7">SUM(J41:J52)</f>
        <v>424539.22000000003</v>
      </c>
      <c r="L52">
        <f t="shared" si="0"/>
        <v>14.331409005628519</v>
      </c>
      <c r="O52">
        <f t="shared" si="1"/>
        <v>13.551885900821944</v>
      </c>
    </row>
    <row r="53" spans="1:15" x14ac:dyDescent="0.3">
      <c r="A53" s="1">
        <v>2004</v>
      </c>
      <c r="B53" s="1">
        <v>1</v>
      </c>
      <c r="C53" s="70">
        <v>2676</v>
      </c>
      <c r="D53" s="76">
        <v>2674.1738971734499</v>
      </c>
      <c r="E53">
        <v>1.8261028265546899</v>
      </c>
      <c r="F53">
        <v>6.8240015940010802E-4</v>
      </c>
      <c r="G53">
        <v>0.22610245711580201</v>
      </c>
      <c r="H53" s="70"/>
      <c r="I53" s="76"/>
      <c r="J53" s="70">
        <v>31996.063000000002</v>
      </c>
      <c r="L53">
        <f t="shared" si="0"/>
        <v>11.956675261584454</v>
      </c>
      <c r="O53">
        <f t="shared" si="1"/>
        <v>13.401076325306304</v>
      </c>
    </row>
    <row r="54" spans="1:15" x14ac:dyDescent="0.3">
      <c r="A54" s="1">
        <v>2004</v>
      </c>
      <c r="B54" s="1">
        <v>2</v>
      </c>
      <c r="C54" s="70">
        <v>2695</v>
      </c>
      <c r="D54" s="76">
        <v>2684.0127345838901</v>
      </c>
      <c r="E54">
        <v>10.9872654161104</v>
      </c>
      <c r="F54">
        <v>4.0769073900224096E-3</v>
      </c>
      <c r="G54">
        <v>1.3604095407119401</v>
      </c>
      <c r="H54" s="70"/>
      <c r="I54" s="76"/>
      <c r="J54" s="70">
        <v>35644.522000000004</v>
      </c>
      <c r="L54">
        <f t="shared" si="0"/>
        <v>13.22616771799629</v>
      </c>
      <c r="O54">
        <f t="shared" si="1"/>
        <v>13.36139752446123</v>
      </c>
    </row>
    <row r="55" spans="1:15" x14ac:dyDescent="0.3">
      <c r="A55" s="1">
        <v>2004</v>
      </c>
      <c r="B55" s="1">
        <v>3</v>
      </c>
      <c r="C55" s="70">
        <v>2712</v>
      </c>
      <c r="D55" s="76">
        <v>2704.8626254909</v>
      </c>
      <c r="E55">
        <v>7.1373745091032097</v>
      </c>
      <c r="F55">
        <v>2.6317752614687401E-3</v>
      </c>
      <c r="G55">
        <v>0.88372784401667204</v>
      </c>
      <c r="H55" s="70"/>
      <c r="I55" s="76"/>
      <c r="J55" s="70">
        <v>35181.342000000004</v>
      </c>
      <c r="L55">
        <f t="shared" si="0"/>
        <v>12.972471238938054</v>
      </c>
      <c r="O55">
        <f t="shared" si="1"/>
        <v>13.299216516919083</v>
      </c>
    </row>
    <row r="56" spans="1:15" x14ac:dyDescent="0.3">
      <c r="A56" s="1">
        <v>2004</v>
      </c>
      <c r="B56" s="1">
        <v>4</v>
      </c>
      <c r="C56" s="70">
        <v>2733</v>
      </c>
      <c r="D56" s="76">
        <v>2721.0695990683098</v>
      </c>
      <c r="E56">
        <v>11.9304009316897</v>
      </c>
      <c r="F56">
        <v>4.3653131839333104E-3</v>
      </c>
      <c r="G56">
        <v>1.4771856906442999</v>
      </c>
      <c r="H56" s="70"/>
      <c r="I56" s="76"/>
      <c r="J56" s="70">
        <v>34463.788999999997</v>
      </c>
      <c r="L56">
        <f t="shared" si="0"/>
        <v>12.610241126966702</v>
      </c>
      <c r="O56">
        <f t="shared" si="1"/>
        <v>13.210626610832975</v>
      </c>
    </row>
    <row r="57" spans="1:15" x14ac:dyDescent="0.3">
      <c r="A57" s="1">
        <v>2004</v>
      </c>
      <c r="B57" s="1">
        <v>5</v>
      </c>
      <c r="C57" s="70">
        <v>2749</v>
      </c>
      <c r="D57" s="76">
        <v>2743.0305255558701</v>
      </c>
      <c r="E57">
        <v>5.9694744441285401</v>
      </c>
      <c r="F57">
        <v>2.1715076188172202E-3</v>
      </c>
      <c r="G57">
        <v>0.73912203621849404</v>
      </c>
      <c r="H57" s="70"/>
      <c r="I57" s="76"/>
      <c r="J57" s="70">
        <v>35885.786999999997</v>
      </c>
      <c r="L57">
        <f t="shared" si="0"/>
        <v>13.05412404510731</v>
      </c>
      <c r="O57">
        <f t="shared" si="1"/>
        <v>13.217695108314693</v>
      </c>
    </row>
    <row r="58" spans="1:15" x14ac:dyDescent="0.3">
      <c r="A58" s="1">
        <v>2004</v>
      </c>
      <c r="B58" s="1">
        <v>6</v>
      </c>
      <c r="C58" s="70">
        <v>2767</v>
      </c>
      <c r="D58" s="76">
        <v>2757.8091099068301</v>
      </c>
      <c r="E58">
        <v>9.1908900931725803</v>
      </c>
      <c r="F58">
        <v>3.3216082736438699E-3</v>
      </c>
      <c r="G58">
        <v>1.1379878520139699</v>
      </c>
      <c r="H58" s="70"/>
      <c r="I58" s="76"/>
      <c r="J58" s="70">
        <v>6972.2159999999967</v>
      </c>
      <c r="L58">
        <f t="shared" si="0"/>
        <v>2.5197744850018058</v>
      </c>
      <c r="O58">
        <f t="shared" si="1"/>
        <v>12.297948573917266</v>
      </c>
    </row>
    <row r="59" spans="1:15" x14ac:dyDescent="0.3">
      <c r="A59" s="1">
        <v>2004</v>
      </c>
      <c r="B59" s="1">
        <v>7</v>
      </c>
      <c r="C59" s="70">
        <v>2785</v>
      </c>
      <c r="D59" s="76">
        <v>2776.4525226179599</v>
      </c>
      <c r="E59">
        <v>8.5474773820383199</v>
      </c>
      <c r="F59">
        <v>3.0691121659024499E-3</v>
      </c>
      <c r="G59">
        <v>1.05832246142834</v>
      </c>
      <c r="H59" s="70"/>
      <c r="I59" s="76"/>
      <c r="J59" s="70">
        <v>34983.300999999999</v>
      </c>
      <c r="L59">
        <f t="shared" si="0"/>
        <v>12.561328904847397</v>
      </c>
      <c r="O59">
        <f t="shared" si="1"/>
        <v>12.211466930875842</v>
      </c>
    </row>
    <row r="60" spans="1:15" x14ac:dyDescent="0.3">
      <c r="A60" s="1">
        <v>2004</v>
      </c>
      <c r="B60" s="1">
        <v>8</v>
      </c>
      <c r="C60" s="70">
        <v>2796</v>
      </c>
      <c r="D60" s="76">
        <v>2794.31050649077</v>
      </c>
      <c r="E60">
        <v>1.68949350923094</v>
      </c>
      <c r="F60">
        <v>6.0425375866628801E-4</v>
      </c>
      <c r="G60">
        <v>0.209187909992469</v>
      </c>
      <c r="H60" s="70"/>
      <c r="I60" s="76"/>
      <c r="J60" s="70">
        <v>60688.246999999996</v>
      </c>
      <c r="L60">
        <f t="shared" si="0"/>
        <v>21.705381616595133</v>
      </c>
      <c r="O60">
        <f t="shared" si="1"/>
        <v>12.908762267189667</v>
      </c>
    </row>
    <row r="61" spans="1:15" x14ac:dyDescent="0.3">
      <c r="A61" s="1">
        <v>2004</v>
      </c>
      <c r="B61" s="1">
        <v>9</v>
      </c>
      <c r="C61" s="70">
        <v>2802</v>
      </c>
      <c r="D61" s="76">
        <v>2803.9099139896098</v>
      </c>
      <c r="E61">
        <v>-1.9099139896120501</v>
      </c>
      <c r="F61">
        <v>-6.8162526395861901E-4</v>
      </c>
      <c r="G61">
        <v>-0.23647969854242801</v>
      </c>
      <c r="H61" s="70"/>
      <c r="I61" s="76"/>
      <c r="J61" s="70">
        <v>35720.601999999999</v>
      </c>
      <c r="L61">
        <f t="shared" si="0"/>
        <v>12.748251962883653</v>
      </c>
      <c r="O61">
        <f t="shared" si="1"/>
        <v>12.859255201580821</v>
      </c>
    </row>
    <row r="62" spans="1:15" x14ac:dyDescent="0.3">
      <c r="A62" s="1">
        <v>2004</v>
      </c>
      <c r="B62" s="1">
        <v>10</v>
      </c>
      <c r="C62" s="70">
        <v>2809</v>
      </c>
      <c r="D62" s="76">
        <v>2809.1746723337801</v>
      </c>
      <c r="E62">
        <v>-0.174672333779199</v>
      </c>
      <c r="F62">
        <v>-6.2183102092986501E-5</v>
      </c>
      <c r="G62">
        <v>-2.1627393202244501E-2</v>
      </c>
      <c r="H62" s="70"/>
      <c r="I62" s="76"/>
      <c r="J62" s="70">
        <v>33552.860999999997</v>
      </c>
      <c r="L62">
        <f t="shared" si="0"/>
        <v>11.944770736917052</v>
      </c>
      <c r="O62">
        <f t="shared" si="1"/>
        <v>12.770190986392144</v>
      </c>
    </row>
    <row r="63" spans="1:15" x14ac:dyDescent="0.3">
      <c r="A63" s="1">
        <v>2004</v>
      </c>
      <c r="B63" s="1">
        <v>11</v>
      </c>
      <c r="C63" s="70">
        <v>2830</v>
      </c>
      <c r="D63" s="76">
        <v>2816.5229380180099</v>
      </c>
      <c r="E63">
        <v>13.477061981990101</v>
      </c>
      <c r="F63">
        <v>4.7622127144841403E-3</v>
      </c>
      <c r="G63">
        <v>1.66868852318633</v>
      </c>
      <c r="H63" s="70"/>
      <c r="I63" s="76"/>
      <c r="J63" s="70">
        <v>25226.362000000001</v>
      </c>
      <c r="L63">
        <f t="shared" si="0"/>
        <v>8.9139088339222621</v>
      </c>
      <c r="O63">
        <f t="shared" si="1"/>
        <v>12.378708744699054</v>
      </c>
    </row>
    <row r="64" spans="1:15" x14ac:dyDescent="0.3">
      <c r="A64" s="1">
        <v>2004</v>
      </c>
      <c r="B64" s="1">
        <v>12</v>
      </c>
      <c r="C64" s="70">
        <v>2846</v>
      </c>
      <c r="D64" s="76">
        <v>2840.2841733423902</v>
      </c>
      <c r="E64">
        <v>5.7158266576098002</v>
      </c>
      <c r="F64">
        <v>2.0083719808889002E-3</v>
      </c>
      <c r="G64">
        <v>0.707716144425382</v>
      </c>
      <c r="H64" s="70">
        <f t="shared" ref="H64:I64" si="8">AVERAGE(C53:C64)</f>
        <v>2766.6666666666665</v>
      </c>
      <c r="I64" s="76">
        <f t="shared" si="8"/>
        <v>2760.4677682143142</v>
      </c>
      <c r="J64" s="70">
        <v>42759.711000000003</v>
      </c>
      <c r="K64" s="73">
        <f t="shared" ref="K64" si="9">SUM(J53:J64)</f>
        <v>413074.80300000001</v>
      </c>
      <c r="L64">
        <f t="shared" si="0"/>
        <v>15.024494378074492</v>
      </c>
      <c r="O64">
        <f t="shared" si="1"/>
        <v>12.43646585906955</v>
      </c>
    </row>
    <row r="65" spans="1:15" x14ac:dyDescent="0.3">
      <c r="A65" s="1">
        <v>2005</v>
      </c>
      <c r="B65" s="1">
        <v>1</v>
      </c>
      <c r="C65" s="70">
        <v>2857</v>
      </c>
      <c r="D65" s="76">
        <v>2854.6968903516299</v>
      </c>
      <c r="E65">
        <v>2.3031096483714499</v>
      </c>
      <c r="F65">
        <v>8.0612868336417398E-4</v>
      </c>
      <c r="G65">
        <v>0.28516398032545298</v>
      </c>
      <c r="H65" s="70"/>
      <c r="I65" s="76"/>
      <c r="J65" s="70">
        <v>42272.153000000006</v>
      </c>
      <c r="L65">
        <f t="shared" si="0"/>
        <v>14.795993349667485</v>
      </c>
      <c r="O65">
        <f t="shared" si="1"/>
        <v>12.673075699743137</v>
      </c>
    </row>
    <row r="66" spans="1:15" x14ac:dyDescent="0.3">
      <c r="A66" s="1">
        <v>2005</v>
      </c>
      <c r="B66" s="1">
        <v>2</v>
      </c>
      <c r="C66" s="70">
        <v>2866</v>
      </c>
      <c r="D66" s="76">
        <v>2864.99646140191</v>
      </c>
      <c r="E66">
        <v>1.0035385980854701</v>
      </c>
      <c r="F66">
        <v>3.50153034921657E-4</v>
      </c>
      <c r="G66">
        <v>0.12425507454351301</v>
      </c>
      <c r="H66" s="70"/>
      <c r="I66" s="76"/>
      <c r="J66" s="70">
        <v>31437.713999999996</v>
      </c>
      <c r="L66">
        <f t="shared" si="0"/>
        <v>10.969195394277738</v>
      </c>
      <c r="O66">
        <f t="shared" si="1"/>
        <v>12.484994672766589</v>
      </c>
    </row>
    <row r="67" spans="1:15" x14ac:dyDescent="0.3">
      <c r="A67" s="1">
        <v>2005</v>
      </c>
      <c r="B67" s="1">
        <v>3</v>
      </c>
      <c r="C67" s="70">
        <v>2869</v>
      </c>
      <c r="D67" s="76">
        <v>2873.7267270147599</v>
      </c>
      <c r="E67">
        <v>-4.7267270147567597</v>
      </c>
      <c r="F67">
        <v>-1.6475172585419199E-3</v>
      </c>
      <c r="G67">
        <v>-0.58524885708024899</v>
      </c>
      <c r="H67" s="70"/>
      <c r="I67" s="76"/>
      <c r="J67" s="70">
        <v>36216.087</v>
      </c>
      <c r="L67">
        <f t="shared" si="0"/>
        <v>12.623243987452074</v>
      </c>
      <c r="O67">
        <f t="shared" si="1"/>
        <v>12.455892401809427</v>
      </c>
    </row>
    <row r="68" spans="1:15" x14ac:dyDescent="0.3">
      <c r="A68" s="1">
        <v>2005</v>
      </c>
      <c r="B68" s="1">
        <v>4</v>
      </c>
      <c r="C68" s="70">
        <v>2878</v>
      </c>
      <c r="D68" s="76">
        <v>2875.5603186727099</v>
      </c>
      <c r="E68">
        <v>2.43968132728742</v>
      </c>
      <c r="F68">
        <v>8.4770025270584296E-4</v>
      </c>
      <c r="G68">
        <v>0.30207386717645301</v>
      </c>
      <c r="H68" s="70"/>
      <c r="I68" s="76"/>
      <c r="J68" s="70">
        <v>28119.7</v>
      </c>
      <c r="L68">
        <f t="shared" si="0"/>
        <v>9.7705698401667824</v>
      </c>
      <c r="O68">
        <f t="shared" si="1"/>
        <v>12.219253127909433</v>
      </c>
    </row>
    <row r="69" spans="1:15" x14ac:dyDescent="0.3">
      <c r="A69" s="1">
        <v>2005</v>
      </c>
      <c r="B69" s="1">
        <v>5</v>
      </c>
      <c r="C69" s="70">
        <v>2886</v>
      </c>
      <c r="D69" s="76">
        <v>2886.0110809647699</v>
      </c>
      <c r="E69">
        <v>-1.10809647685528E-2</v>
      </c>
      <c r="F69">
        <v>-3.8395581318616802E-6</v>
      </c>
      <c r="G69">
        <v>-1.3720111074524901E-3</v>
      </c>
      <c r="H69" s="70"/>
      <c r="I69" s="76"/>
      <c r="J69" s="70">
        <v>40374.649000000005</v>
      </c>
      <c r="L69">
        <f t="shared" si="0"/>
        <v>13.989829868329871</v>
      </c>
      <c r="O69">
        <f t="shared" si="1"/>
        <v>12.297228613177978</v>
      </c>
    </row>
    <row r="70" spans="1:15" x14ac:dyDescent="0.3">
      <c r="A70" s="1">
        <v>2005</v>
      </c>
      <c r="B70" s="1">
        <v>6</v>
      </c>
      <c r="C70" s="70">
        <v>2892</v>
      </c>
      <c r="D70" s="76">
        <v>2893.5080214920999</v>
      </c>
      <c r="E70">
        <v>-1.5080214921004</v>
      </c>
      <c r="F70">
        <v>-5.2144588246901696E-4</v>
      </c>
      <c r="G70">
        <v>-0.18671860083073299</v>
      </c>
      <c r="H70" s="70"/>
      <c r="I70" s="76"/>
      <c r="J70" s="70">
        <v>32342.498</v>
      </c>
      <c r="L70">
        <f t="shared" ref="L70:L133" si="10">J70/C70</f>
        <v>11.183436376210235</v>
      </c>
      <c r="O70">
        <f t="shared" si="1"/>
        <v>13.019200437445349</v>
      </c>
    </row>
    <row r="71" spans="1:15" x14ac:dyDescent="0.3">
      <c r="A71" s="1">
        <v>2005</v>
      </c>
      <c r="B71" s="1">
        <v>7</v>
      </c>
      <c r="C71" s="70">
        <v>2900</v>
      </c>
      <c r="D71" s="76">
        <v>2899.2000531941399</v>
      </c>
      <c r="E71">
        <v>0.79994680586014499</v>
      </c>
      <c r="F71">
        <v>2.7584372615867102E-4</v>
      </c>
      <c r="G71">
        <v>9.9046962600766494E-2</v>
      </c>
      <c r="H71" s="70"/>
      <c r="I71" s="76"/>
      <c r="J71" s="70">
        <v>37072.879999999997</v>
      </c>
      <c r="L71">
        <f t="shared" si="10"/>
        <v>12.783751724137931</v>
      </c>
      <c r="O71">
        <f t="shared" si="1"/>
        <v>13.037735672386226</v>
      </c>
    </row>
    <row r="72" spans="1:15" x14ac:dyDescent="0.3">
      <c r="A72" s="1">
        <v>2005</v>
      </c>
      <c r="B72" s="1">
        <v>8</v>
      </c>
      <c r="C72" s="70">
        <v>2910</v>
      </c>
      <c r="D72" s="76">
        <v>2907.6640856311001</v>
      </c>
      <c r="E72">
        <v>2.3359143689003798</v>
      </c>
      <c r="F72">
        <v>8.0271971439875502E-4</v>
      </c>
      <c r="G72">
        <v>0.28922576031326502</v>
      </c>
      <c r="H72" s="70"/>
      <c r="I72" s="76"/>
      <c r="J72" s="70">
        <v>42445.499000000003</v>
      </c>
      <c r="L72">
        <f t="shared" si="10"/>
        <v>14.586082130584193</v>
      </c>
      <c r="O72">
        <f t="shared" si="1"/>
        <v>12.444460715218648</v>
      </c>
    </row>
    <row r="73" spans="1:15" x14ac:dyDescent="0.3">
      <c r="A73" s="1">
        <v>2005</v>
      </c>
      <c r="B73" s="1">
        <v>9</v>
      </c>
      <c r="C73" s="70">
        <v>2916</v>
      </c>
      <c r="D73" s="76">
        <v>2917.96997742955</v>
      </c>
      <c r="E73">
        <v>-1.96997742955045</v>
      </c>
      <c r="F73">
        <v>-6.7557525018876997E-4</v>
      </c>
      <c r="G73">
        <v>-0.24391656965144601</v>
      </c>
      <c r="H73" s="70"/>
      <c r="I73" s="76"/>
      <c r="J73" s="70">
        <v>32265.781999999999</v>
      </c>
      <c r="L73">
        <f t="shared" si="10"/>
        <v>11.065082990397805</v>
      </c>
      <c r="O73">
        <f t="shared" si="1"/>
        <v>12.30419663417816</v>
      </c>
    </row>
    <row r="74" spans="1:15" x14ac:dyDescent="0.3">
      <c r="A74" s="1">
        <v>2005</v>
      </c>
      <c r="B74" s="1">
        <v>10</v>
      </c>
      <c r="C74" s="70">
        <v>2925</v>
      </c>
      <c r="D74" s="76">
        <v>2923.0911606673899</v>
      </c>
      <c r="E74">
        <v>1.90883933260693</v>
      </c>
      <c r="F74">
        <v>6.5259464362630096E-4</v>
      </c>
      <c r="G74">
        <v>0.23634663780462001</v>
      </c>
      <c r="H74" s="70"/>
      <c r="I74" s="76"/>
      <c r="J74" s="70">
        <v>37587.832000000002</v>
      </c>
      <c r="L74">
        <f t="shared" si="10"/>
        <v>12.850540854700855</v>
      </c>
      <c r="O74">
        <f t="shared" si="1"/>
        <v>12.37967747732681</v>
      </c>
    </row>
    <row r="75" spans="1:15" x14ac:dyDescent="0.3">
      <c r="A75" s="1">
        <v>2005</v>
      </c>
      <c r="B75" s="1">
        <v>11</v>
      </c>
      <c r="C75" s="70">
        <v>2928</v>
      </c>
      <c r="D75" s="76">
        <v>2932.8738029306</v>
      </c>
      <c r="E75">
        <v>-4.8738029306041399</v>
      </c>
      <c r="F75">
        <v>-1.66455018121726E-3</v>
      </c>
      <c r="G75">
        <v>-0.60345934636490195</v>
      </c>
      <c r="H75" s="70"/>
      <c r="I75" s="76"/>
      <c r="J75" s="70">
        <v>36529.476000000002</v>
      </c>
      <c r="L75">
        <f t="shared" si="10"/>
        <v>12.475913934426231</v>
      </c>
      <c r="O75">
        <f t="shared" si="1"/>
        <v>12.676511235702142</v>
      </c>
    </row>
    <row r="76" spans="1:15" x14ac:dyDescent="0.3">
      <c r="A76" s="1">
        <v>2005</v>
      </c>
      <c r="B76" s="1">
        <v>12</v>
      </c>
      <c r="C76" s="70">
        <v>2938</v>
      </c>
      <c r="D76" s="76">
        <v>2934.4935255902601</v>
      </c>
      <c r="E76">
        <v>3.5064744097376201</v>
      </c>
      <c r="F76">
        <v>1.1934902688011E-3</v>
      </c>
      <c r="G76">
        <v>0.43416091817303498</v>
      </c>
      <c r="H76" s="70">
        <f t="shared" ref="H76:I76" si="11">AVERAGE(C65:C76)</f>
        <v>2897.0833333333335</v>
      </c>
      <c r="I76" s="76">
        <f t="shared" si="11"/>
        <v>2896.9826754450769</v>
      </c>
      <c r="J76" s="70">
        <v>27499.935000000001</v>
      </c>
      <c r="K76" s="73">
        <f t="shared" ref="K76" si="12">SUM(J65:J76)</f>
        <v>424164.20500000002</v>
      </c>
      <c r="L76">
        <f t="shared" si="10"/>
        <v>9.3600867937372367</v>
      </c>
      <c r="O76">
        <f t="shared" si="1"/>
        <v>12.204477270340702</v>
      </c>
    </row>
    <row r="77" spans="1:15" x14ac:dyDescent="0.3">
      <c r="A77" s="1">
        <v>2006</v>
      </c>
      <c r="B77" s="1">
        <v>1</v>
      </c>
      <c r="C77" s="70">
        <v>2941</v>
      </c>
      <c r="D77" s="76">
        <v>2946.19035064022</v>
      </c>
      <c r="E77">
        <v>-5.1903506402190898</v>
      </c>
      <c r="F77">
        <v>-1.76482510718092E-3</v>
      </c>
      <c r="G77">
        <v>-0.64265331392113001</v>
      </c>
      <c r="H77" s="70"/>
      <c r="I77" s="76"/>
      <c r="J77" s="70">
        <v>40395.045999999995</v>
      </c>
      <c r="L77">
        <f t="shared" si="10"/>
        <v>13.735139748384901</v>
      </c>
      <c r="O77">
        <f t="shared" si="1"/>
        <v>12.116072803567155</v>
      </c>
    </row>
    <row r="78" spans="1:15" x14ac:dyDescent="0.3">
      <c r="A78" s="1">
        <v>2006</v>
      </c>
      <c r="B78" s="1">
        <v>2</v>
      </c>
      <c r="C78" s="70">
        <v>2945</v>
      </c>
      <c r="D78" s="76">
        <v>2947.4210639513599</v>
      </c>
      <c r="E78">
        <v>-2.4210639513557899</v>
      </c>
      <c r="F78">
        <v>-8.22093022531678E-4</v>
      </c>
      <c r="G78">
        <v>-0.29976872072906902</v>
      </c>
      <c r="H78" s="70"/>
      <c r="I78" s="76"/>
      <c r="J78" s="70">
        <v>32254.328000000001</v>
      </c>
      <c r="L78">
        <f t="shared" si="10"/>
        <v>10.952233616298813</v>
      </c>
      <c r="O78">
        <f t="shared" si="1"/>
        <v>12.114659322068912</v>
      </c>
    </row>
    <row r="79" spans="1:15" x14ac:dyDescent="0.3">
      <c r="A79" s="1">
        <v>2006</v>
      </c>
      <c r="B79" s="1">
        <v>3</v>
      </c>
      <c r="C79" s="70">
        <v>2944</v>
      </c>
      <c r="D79" s="76">
        <v>2951.9813496501902</v>
      </c>
      <c r="E79">
        <v>-7.9813496501883501</v>
      </c>
      <c r="F79">
        <v>-2.7110562670476699E-3</v>
      </c>
      <c r="G79">
        <v>-0.98822626018967397</v>
      </c>
      <c r="H79" s="70"/>
      <c r="I79" s="76"/>
      <c r="J79" s="70">
        <v>39801.924000000006</v>
      </c>
      <c r="L79">
        <f t="shared" si="10"/>
        <v>13.519675271739132</v>
      </c>
      <c r="O79">
        <f t="shared" si="1"/>
        <v>12.189361929092831</v>
      </c>
    </row>
    <row r="80" spans="1:15" x14ac:dyDescent="0.3">
      <c r="A80" s="1">
        <v>2006</v>
      </c>
      <c r="B80" s="1">
        <v>4</v>
      </c>
      <c r="C80" s="70">
        <v>2944</v>
      </c>
      <c r="D80" s="76">
        <v>2949.8519873762798</v>
      </c>
      <c r="E80">
        <v>-5.8519873762829802</v>
      </c>
      <c r="F80">
        <v>-1.9877674511830801E-3</v>
      </c>
      <c r="G80">
        <v>-0.72457514743823204</v>
      </c>
      <c r="H80" s="70"/>
      <c r="I80" s="76"/>
      <c r="J80" s="70">
        <v>34942.094799999999</v>
      </c>
      <c r="L80">
        <f t="shared" si="10"/>
        <v>11.868918070652173</v>
      </c>
      <c r="O80">
        <f t="shared" si="1"/>
        <v>12.364224281633282</v>
      </c>
    </row>
    <row r="81" spans="1:15" x14ac:dyDescent="0.3">
      <c r="A81" s="1">
        <v>2006</v>
      </c>
      <c r="B81" s="1">
        <v>5</v>
      </c>
      <c r="C81" s="70">
        <v>2958</v>
      </c>
      <c r="D81" s="76">
        <v>2950.2847265256901</v>
      </c>
      <c r="E81">
        <v>7.7152734743144702</v>
      </c>
      <c r="F81">
        <v>2.6082736559548598E-3</v>
      </c>
      <c r="G81">
        <v>0.95528152330507798</v>
      </c>
      <c r="H81" s="70"/>
      <c r="I81" s="76"/>
      <c r="J81" s="70">
        <v>36894.514999999999</v>
      </c>
      <c r="L81">
        <f t="shared" si="10"/>
        <v>12.472790736984448</v>
      </c>
      <c r="O81">
        <f t="shared" ref="O81:O144" si="13">AVERAGE(L70:L81)</f>
        <v>12.237804354021163</v>
      </c>
    </row>
    <row r="82" spans="1:15" x14ac:dyDescent="0.3">
      <c r="A82" s="1">
        <v>2006</v>
      </c>
      <c r="B82" s="1">
        <v>6</v>
      </c>
      <c r="C82" s="70">
        <v>2967</v>
      </c>
      <c r="D82" s="76">
        <v>2967.03317314476</v>
      </c>
      <c r="E82">
        <v>-3.3173144759985E-2</v>
      </c>
      <c r="F82">
        <v>-1.11807026491355E-5</v>
      </c>
      <c r="G82">
        <v>-4.1073971473129297E-3</v>
      </c>
      <c r="H82" s="70"/>
      <c r="I82" s="76"/>
      <c r="J82" s="70">
        <v>25802.963</v>
      </c>
      <c r="L82">
        <f t="shared" si="10"/>
        <v>8.6966508257499164</v>
      </c>
      <c r="O82">
        <f t="shared" si="13"/>
        <v>12.030572224816135</v>
      </c>
    </row>
    <row r="83" spans="1:15" x14ac:dyDescent="0.3">
      <c r="A83" s="1">
        <v>2006</v>
      </c>
      <c r="B83" s="1">
        <v>7</v>
      </c>
      <c r="C83" s="70">
        <v>2971</v>
      </c>
      <c r="D83" s="76">
        <v>2974.45286753051</v>
      </c>
      <c r="E83">
        <v>-3.4528675305082301</v>
      </c>
      <c r="F83">
        <v>-1.1621903502215499E-3</v>
      </c>
      <c r="G83">
        <v>-0.42752347862920398</v>
      </c>
      <c r="H83" s="70"/>
      <c r="I83" s="76"/>
      <c r="J83" s="70">
        <v>43081.181999999993</v>
      </c>
      <c r="L83">
        <f t="shared" si="10"/>
        <v>14.500566139347018</v>
      </c>
      <c r="O83">
        <f t="shared" si="13"/>
        <v>12.173640092750228</v>
      </c>
    </row>
    <row r="84" spans="1:15" x14ac:dyDescent="0.3">
      <c r="A84" s="1">
        <v>2006</v>
      </c>
      <c r="B84" s="1">
        <v>8</v>
      </c>
      <c r="C84" s="70">
        <v>2971</v>
      </c>
      <c r="D84" s="76">
        <v>2977.7553989999601</v>
      </c>
      <c r="E84">
        <v>-6.75539899995601</v>
      </c>
      <c r="F84">
        <v>-2.2737795354951201E-3</v>
      </c>
      <c r="G84">
        <v>-0.83643280678200205</v>
      </c>
      <c r="H84" s="70"/>
      <c r="I84" s="76"/>
      <c r="J84" s="70">
        <v>24518.351999999999</v>
      </c>
      <c r="L84">
        <f t="shared" si="10"/>
        <v>8.252558734432851</v>
      </c>
      <c r="O84">
        <f t="shared" si="13"/>
        <v>11.645846476404282</v>
      </c>
    </row>
    <row r="85" spans="1:15" x14ac:dyDescent="0.3">
      <c r="A85" s="1">
        <v>2006</v>
      </c>
      <c r="B85" s="1">
        <v>9</v>
      </c>
      <c r="C85" s="70">
        <v>2967</v>
      </c>
      <c r="D85" s="76">
        <v>2977.0842428155502</v>
      </c>
      <c r="E85">
        <v>-10.084242815554299</v>
      </c>
      <c r="F85">
        <v>-3.3988010837729199E-3</v>
      </c>
      <c r="G85">
        <v>-1.2486000490186</v>
      </c>
      <c r="H85" s="70"/>
      <c r="I85" s="76"/>
      <c r="J85" s="70">
        <v>31441.519</v>
      </c>
      <c r="L85">
        <f t="shared" si="10"/>
        <v>10.597074148972025</v>
      </c>
      <c r="O85">
        <f t="shared" si="13"/>
        <v>11.606845739618798</v>
      </c>
    </row>
    <row r="86" spans="1:15" x14ac:dyDescent="0.3">
      <c r="A86" s="1">
        <v>2006</v>
      </c>
      <c r="B86" s="1">
        <v>10</v>
      </c>
      <c r="C86" s="70">
        <v>2974</v>
      </c>
      <c r="D86" s="76">
        <v>2972.41024125069</v>
      </c>
      <c r="E86">
        <v>1.5897587493063801</v>
      </c>
      <c r="F86">
        <v>5.3455237031149402E-4</v>
      </c>
      <c r="G86">
        <v>0.196839057588936</v>
      </c>
      <c r="H86" s="70"/>
      <c r="I86" s="76"/>
      <c r="J86" s="70">
        <v>39721.248000000007</v>
      </c>
      <c r="L86">
        <f t="shared" si="10"/>
        <v>13.356169468728988</v>
      </c>
      <c r="O86">
        <f t="shared" si="13"/>
        <v>11.648981457454477</v>
      </c>
    </row>
    <row r="87" spans="1:15" x14ac:dyDescent="0.3">
      <c r="A87" s="1">
        <v>2006</v>
      </c>
      <c r="B87" s="1">
        <v>11</v>
      </c>
      <c r="C87" s="70">
        <v>2986</v>
      </c>
      <c r="D87" s="76">
        <v>2981.7783090897101</v>
      </c>
      <c r="E87">
        <v>4.2216909102917297</v>
      </c>
      <c r="F87">
        <v>1.4138281682155799E-3</v>
      </c>
      <c r="G87">
        <v>0.52271683397003899</v>
      </c>
      <c r="H87" s="70"/>
      <c r="I87" s="76"/>
      <c r="J87" s="70">
        <v>35758.380000000005</v>
      </c>
      <c r="L87">
        <f t="shared" si="10"/>
        <v>11.97534494306765</v>
      </c>
      <c r="O87">
        <f t="shared" si="13"/>
        <v>11.607267374841262</v>
      </c>
    </row>
    <row r="88" spans="1:15" x14ac:dyDescent="0.3">
      <c r="A88" s="1">
        <v>2006</v>
      </c>
      <c r="B88" s="1">
        <v>12</v>
      </c>
      <c r="C88" s="70">
        <v>2990</v>
      </c>
      <c r="D88" s="76">
        <v>2994.30567706693</v>
      </c>
      <c r="E88">
        <v>-4.30567706693137</v>
      </c>
      <c r="F88">
        <v>-1.44002577489343E-3</v>
      </c>
      <c r="G88">
        <v>-0.53311574256587202</v>
      </c>
      <c r="H88" s="70">
        <f t="shared" ref="H88:I88" si="14">AVERAGE(C77:C88)</f>
        <v>2963.1666666666665</v>
      </c>
      <c r="I88" s="76">
        <f t="shared" si="14"/>
        <v>2965.8791156701541</v>
      </c>
      <c r="J88" s="70">
        <v>37132.89</v>
      </c>
      <c r="K88" s="73">
        <f t="shared" ref="K88" si="15">SUM(J77:J88)</f>
        <v>421744.44180000003</v>
      </c>
      <c r="L88">
        <f t="shared" si="10"/>
        <v>12.419026755852842</v>
      </c>
      <c r="O88">
        <f t="shared" si="13"/>
        <v>11.862179038350897</v>
      </c>
    </row>
    <row r="89" spans="1:15" x14ac:dyDescent="0.3">
      <c r="A89" s="1">
        <v>2007</v>
      </c>
      <c r="B89" s="1">
        <v>1</v>
      </c>
      <c r="C89" s="70">
        <v>3002</v>
      </c>
      <c r="D89" s="76">
        <v>2996.57020276701</v>
      </c>
      <c r="E89">
        <v>5.4297972329945896</v>
      </c>
      <c r="F89">
        <v>1.80872659326935E-3</v>
      </c>
      <c r="G89">
        <v>0.67230085741499301</v>
      </c>
      <c r="H89" s="70"/>
      <c r="I89" s="76"/>
      <c r="J89" s="70">
        <v>35661.510999999999</v>
      </c>
      <c r="L89">
        <f t="shared" si="10"/>
        <v>11.879250832778148</v>
      </c>
      <c r="O89">
        <f t="shared" si="13"/>
        <v>11.707521628717002</v>
      </c>
    </row>
    <row r="90" spans="1:15" x14ac:dyDescent="0.3">
      <c r="A90" s="1">
        <v>2007</v>
      </c>
      <c r="B90" s="1">
        <v>2</v>
      </c>
      <c r="C90" s="70">
        <v>3004</v>
      </c>
      <c r="D90" s="76">
        <v>3010.5411864317098</v>
      </c>
      <c r="E90">
        <v>-6.54118643171432</v>
      </c>
      <c r="F90">
        <v>-2.1774921543656202E-3</v>
      </c>
      <c r="G90">
        <v>-0.80990966289315902</v>
      </c>
      <c r="H90" s="70"/>
      <c r="I90" s="76"/>
      <c r="J90" s="70">
        <v>36794.046000000002</v>
      </c>
      <c r="L90">
        <f t="shared" si="10"/>
        <v>12.24835086551265</v>
      </c>
      <c r="O90">
        <f t="shared" si="13"/>
        <v>11.81553139948482</v>
      </c>
    </row>
    <row r="91" spans="1:15" x14ac:dyDescent="0.3">
      <c r="A91" s="1">
        <v>2007</v>
      </c>
      <c r="B91" s="1">
        <v>3</v>
      </c>
      <c r="C91" s="70">
        <v>3010</v>
      </c>
      <c r="D91" s="76">
        <v>3010.10713511018</v>
      </c>
      <c r="E91">
        <v>-0.10713511018138901</v>
      </c>
      <c r="F91">
        <v>-3.5593059860926501E-5</v>
      </c>
      <c r="G91">
        <v>-1.3265141098919801E-2</v>
      </c>
      <c r="H91" s="70"/>
      <c r="I91" s="76"/>
      <c r="J91" s="70">
        <v>35828</v>
      </c>
      <c r="L91">
        <f t="shared" si="10"/>
        <v>11.902990033222592</v>
      </c>
      <c r="O91">
        <f t="shared" si="13"/>
        <v>11.680807629608443</v>
      </c>
    </row>
    <row r="92" spans="1:15" x14ac:dyDescent="0.3">
      <c r="A92" s="1">
        <v>2007</v>
      </c>
      <c r="B92" s="1">
        <v>4</v>
      </c>
      <c r="C92" s="70">
        <v>3022</v>
      </c>
      <c r="D92" s="76">
        <v>3017.4109407732099</v>
      </c>
      <c r="E92">
        <v>4.5890592267887804</v>
      </c>
      <c r="F92">
        <v>1.5185503728619399E-3</v>
      </c>
      <c r="G92">
        <v>0.56820325336472</v>
      </c>
      <c r="H92" s="70"/>
      <c r="I92" s="76"/>
      <c r="J92" s="70">
        <v>36343.536</v>
      </c>
      <c r="L92">
        <f t="shared" si="10"/>
        <v>12.026318994043679</v>
      </c>
      <c r="O92">
        <f t="shared" si="13"/>
        <v>11.693924373224403</v>
      </c>
    </row>
    <row r="93" spans="1:15" x14ac:dyDescent="0.3">
      <c r="A93" s="1">
        <v>2007</v>
      </c>
      <c r="B93" s="1">
        <v>5</v>
      </c>
      <c r="C93" s="70">
        <v>3023</v>
      </c>
      <c r="D93" s="76">
        <v>3030.3578179476799</v>
      </c>
      <c r="E93">
        <v>-7.3578179476835404</v>
      </c>
      <c r="F93">
        <v>-2.4339457319495698E-3</v>
      </c>
      <c r="G93">
        <v>-0.91102247518052004</v>
      </c>
      <c r="H93" s="70"/>
      <c r="I93" s="76"/>
      <c r="J93" s="70">
        <v>36121.490999999995</v>
      </c>
      <c r="L93">
        <f t="shared" si="10"/>
        <v>11.94888885213364</v>
      </c>
      <c r="O93">
        <f t="shared" si="13"/>
        <v>11.650265882820166</v>
      </c>
    </row>
    <row r="94" spans="1:15" x14ac:dyDescent="0.3">
      <c r="A94" s="1">
        <v>2007</v>
      </c>
      <c r="B94" s="1">
        <v>6</v>
      </c>
      <c r="C94" s="70">
        <v>3027</v>
      </c>
      <c r="D94" s="76">
        <v>3028.9292911469602</v>
      </c>
      <c r="E94">
        <v>-1.92929114696426</v>
      </c>
      <c r="F94">
        <v>-6.3736080177213795E-4</v>
      </c>
      <c r="G94">
        <v>-0.238878918797467</v>
      </c>
      <c r="H94" s="70"/>
      <c r="I94" s="76"/>
      <c r="J94" s="70">
        <v>36709.942999999999</v>
      </c>
      <c r="L94">
        <f t="shared" si="10"/>
        <v>12.127500165180045</v>
      </c>
      <c r="O94">
        <f t="shared" si="13"/>
        <v>11.936169994439341</v>
      </c>
    </row>
    <row r="95" spans="1:15" x14ac:dyDescent="0.3">
      <c r="A95" s="1">
        <v>2007</v>
      </c>
      <c r="B95" s="1">
        <v>7</v>
      </c>
      <c r="C95" s="70">
        <v>3028</v>
      </c>
      <c r="D95" s="76">
        <v>3034.0300002947201</v>
      </c>
      <c r="E95">
        <v>-6.0300002947151397</v>
      </c>
      <c r="F95">
        <v>-1.99141357157039E-3</v>
      </c>
      <c r="G95">
        <v>-0.74661616159722399</v>
      </c>
      <c r="H95" s="70"/>
      <c r="I95" s="76"/>
      <c r="J95" s="70">
        <v>36530.919000000002</v>
      </c>
      <c r="L95">
        <f t="shared" si="10"/>
        <v>12.064372192866578</v>
      </c>
      <c r="O95">
        <f t="shared" si="13"/>
        <v>11.73315383223264</v>
      </c>
    </row>
    <row r="96" spans="1:15" x14ac:dyDescent="0.3">
      <c r="A96" s="1">
        <v>2007</v>
      </c>
      <c r="B96" s="1">
        <v>8</v>
      </c>
      <c r="C96" s="70">
        <v>3038</v>
      </c>
      <c r="D96" s="76">
        <v>3034.1960091535998</v>
      </c>
      <c r="E96">
        <v>3.8039908464024799</v>
      </c>
      <c r="F96">
        <v>1.25213655246955E-3</v>
      </c>
      <c r="G96">
        <v>0.47099849182116299</v>
      </c>
      <c r="H96" s="70"/>
      <c r="I96" s="76"/>
      <c r="J96" s="70">
        <v>35002.255000000005</v>
      </c>
      <c r="L96">
        <f t="shared" si="10"/>
        <v>11.521479591836735</v>
      </c>
      <c r="O96">
        <f t="shared" si="13"/>
        <v>12.005563903682964</v>
      </c>
    </row>
    <row r="97" spans="1:15" x14ac:dyDescent="0.3">
      <c r="A97" s="1">
        <v>2007</v>
      </c>
      <c r="B97" s="1">
        <v>9</v>
      </c>
      <c r="C97" s="70">
        <v>3052</v>
      </c>
      <c r="D97" s="76">
        <v>3046.1882648502501</v>
      </c>
      <c r="E97">
        <v>5.8117351497530798</v>
      </c>
      <c r="F97">
        <v>1.90423825352329E-3</v>
      </c>
      <c r="G97">
        <v>0.71959124007526998</v>
      </c>
      <c r="H97" s="70"/>
      <c r="I97" s="76"/>
      <c r="J97" s="70">
        <v>38598.074000000001</v>
      </c>
      <c r="L97">
        <f t="shared" si="10"/>
        <v>12.646813237221494</v>
      </c>
      <c r="O97">
        <f t="shared" si="13"/>
        <v>12.17637549437042</v>
      </c>
    </row>
    <row r="98" spans="1:15" x14ac:dyDescent="0.3">
      <c r="A98" s="1">
        <v>2007</v>
      </c>
      <c r="B98" s="1">
        <v>10</v>
      </c>
      <c r="C98" s="70">
        <v>3056</v>
      </c>
      <c r="D98" s="76">
        <v>3060.5875314263299</v>
      </c>
      <c r="E98">
        <v>-4.5875314263289502</v>
      </c>
      <c r="F98">
        <v>-1.5011555714427201E-3</v>
      </c>
      <c r="G98">
        <v>-0.56801408579270496</v>
      </c>
      <c r="H98" s="70"/>
      <c r="I98" s="76"/>
      <c r="J98" s="70">
        <v>36140.720999999998</v>
      </c>
      <c r="L98">
        <f t="shared" si="10"/>
        <v>11.826152159685863</v>
      </c>
      <c r="O98">
        <f t="shared" si="13"/>
        <v>12.048874051950163</v>
      </c>
    </row>
    <row r="99" spans="1:15" x14ac:dyDescent="0.3">
      <c r="A99" s="1">
        <v>2007</v>
      </c>
      <c r="B99" s="1">
        <v>11</v>
      </c>
      <c r="C99" s="70">
        <v>3059</v>
      </c>
      <c r="D99" s="76">
        <v>3062.47164097206</v>
      </c>
      <c r="E99">
        <v>-3.4716409720617798</v>
      </c>
      <c r="F99">
        <v>-1.13489407390055E-3</v>
      </c>
      <c r="G99">
        <v>-0.42984794864373499</v>
      </c>
      <c r="H99" s="70"/>
      <c r="I99" s="76"/>
      <c r="J99" s="70">
        <v>37161.622000000003</v>
      </c>
      <c r="L99">
        <f t="shared" si="10"/>
        <v>12.148290944753189</v>
      </c>
      <c r="O99">
        <f t="shared" si="13"/>
        <v>12.063286218757291</v>
      </c>
    </row>
    <row r="100" spans="1:15" x14ac:dyDescent="0.3">
      <c r="A100" s="1">
        <v>2007</v>
      </c>
      <c r="B100" s="1">
        <v>12</v>
      </c>
      <c r="C100" s="70">
        <v>3064</v>
      </c>
      <c r="D100" s="76">
        <v>3065.6965410933399</v>
      </c>
      <c r="E100">
        <v>-1.6965410933362399</v>
      </c>
      <c r="F100">
        <v>-5.5370140121939796E-4</v>
      </c>
      <c r="G100">
        <v>-0.21006052026378799</v>
      </c>
      <c r="H100" s="70">
        <f t="shared" ref="H100:I100" si="16">AVERAGE(C89:C100)</f>
        <v>3032.0833333333335</v>
      </c>
      <c r="I100" s="76">
        <f t="shared" si="16"/>
        <v>3033.0905468305868</v>
      </c>
      <c r="J100" s="70">
        <v>35999.500999999997</v>
      </c>
      <c r="K100" s="73">
        <f t="shared" ref="K100" si="17">SUM(J89:J100)</f>
        <v>436891.61900000001</v>
      </c>
      <c r="L100">
        <f t="shared" si="10"/>
        <v>11.749184399477805</v>
      </c>
      <c r="O100">
        <f t="shared" si="13"/>
        <v>12.0074660223927</v>
      </c>
    </row>
    <row r="101" spans="1:15" x14ac:dyDescent="0.3">
      <c r="A101" s="1">
        <v>2008</v>
      </c>
      <c r="B101" s="1">
        <v>1</v>
      </c>
      <c r="C101" s="70">
        <v>3073</v>
      </c>
      <c r="D101" s="76">
        <v>3071.05415792554</v>
      </c>
      <c r="E101">
        <v>1.9458420744576901</v>
      </c>
      <c r="F101">
        <v>6.3320601186387499E-4</v>
      </c>
      <c r="G101">
        <v>0.24092820393047901</v>
      </c>
      <c r="H101" s="70"/>
      <c r="I101" s="76"/>
      <c r="J101" s="70">
        <v>36110.541000000005</v>
      </c>
      <c r="L101">
        <f t="shared" si="10"/>
        <v>11.750908232997073</v>
      </c>
      <c r="O101">
        <f t="shared" si="13"/>
        <v>11.996770805744276</v>
      </c>
    </row>
    <row r="102" spans="1:15" x14ac:dyDescent="0.3">
      <c r="A102" s="1">
        <v>2008</v>
      </c>
      <c r="B102" s="1">
        <v>2</v>
      </c>
      <c r="C102" s="70">
        <v>3083</v>
      </c>
      <c r="D102" s="76">
        <v>3080.7887510269102</v>
      </c>
      <c r="E102">
        <v>2.2112489730861902</v>
      </c>
      <c r="F102">
        <v>7.1723936850022203E-4</v>
      </c>
      <c r="G102">
        <v>0.273790072957103</v>
      </c>
      <c r="H102" s="70"/>
      <c r="I102" s="76"/>
      <c r="J102" s="70">
        <v>31206.652999999998</v>
      </c>
      <c r="L102">
        <f t="shared" si="10"/>
        <v>10.122170937398637</v>
      </c>
      <c r="O102">
        <f t="shared" si="13"/>
        <v>11.819589145068109</v>
      </c>
    </row>
    <row r="103" spans="1:15" x14ac:dyDescent="0.3">
      <c r="A103" s="1">
        <v>2008</v>
      </c>
      <c r="B103" s="1">
        <v>3</v>
      </c>
      <c r="C103" s="70">
        <v>3095</v>
      </c>
      <c r="D103" s="76">
        <v>3090.8364334319099</v>
      </c>
      <c r="E103">
        <v>4.16356656808557</v>
      </c>
      <c r="F103">
        <v>1.3452557570551101E-3</v>
      </c>
      <c r="G103">
        <v>0.51552005600116302</v>
      </c>
      <c r="H103" s="70"/>
      <c r="I103" s="76"/>
      <c r="J103" s="70">
        <v>37033.506000000001</v>
      </c>
      <c r="L103">
        <f t="shared" si="10"/>
        <v>11.965591599353797</v>
      </c>
      <c r="O103">
        <f t="shared" si="13"/>
        <v>11.82480594224571</v>
      </c>
    </row>
    <row r="104" spans="1:15" x14ac:dyDescent="0.3">
      <c r="A104" s="1">
        <v>2008</v>
      </c>
      <c r="B104" s="1">
        <v>4</v>
      </c>
      <c r="C104" s="70">
        <v>3095</v>
      </c>
      <c r="D104" s="76">
        <v>3103.2256868981399</v>
      </c>
      <c r="E104">
        <v>-8.2256868981353399</v>
      </c>
      <c r="F104">
        <v>-2.6577340543248299E-3</v>
      </c>
      <c r="G104">
        <v>-1.01847934962274</v>
      </c>
      <c r="H104" s="70"/>
      <c r="I104" s="76"/>
      <c r="J104" s="70">
        <v>32584.448999999997</v>
      </c>
      <c r="L104">
        <f t="shared" si="10"/>
        <v>10.528093376413569</v>
      </c>
      <c r="O104">
        <f t="shared" si="13"/>
        <v>11.699953807443203</v>
      </c>
    </row>
    <row r="105" spans="1:15" x14ac:dyDescent="0.3">
      <c r="A105" s="1">
        <v>2008</v>
      </c>
      <c r="B105" s="1">
        <v>5</v>
      </c>
      <c r="C105" s="70">
        <v>3099</v>
      </c>
      <c r="D105" s="76">
        <v>3100.7078837641102</v>
      </c>
      <c r="E105">
        <v>-1.7078837641142901</v>
      </c>
      <c r="F105">
        <v>-5.5110802327017899E-4</v>
      </c>
      <c r="G105">
        <v>-0.21146493500751401</v>
      </c>
      <c r="H105" s="70"/>
      <c r="I105" s="76"/>
      <c r="J105" s="70">
        <v>34399.455999999998</v>
      </c>
      <c r="L105">
        <f t="shared" si="10"/>
        <v>11.100179412713779</v>
      </c>
      <c r="O105">
        <f t="shared" si="13"/>
        <v>11.629228020824881</v>
      </c>
    </row>
    <row r="106" spans="1:15" x14ac:dyDescent="0.3">
      <c r="A106" s="1">
        <v>2008</v>
      </c>
      <c r="B106" s="1">
        <v>6</v>
      </c>
      <c r="C106" s="70">
        <v>3107</v>
      </c>
      <c r="D106" s="76">
        <v>3106.0299608395799</v>
      </c>
      <c r="E106">
        <v>0.97003916041603599</v>
      </c>
      <c r="F106">
        <v>3.1221086592083601E-4</v>
      </c>
      <c r="G106">
        <v>0.120107276807858</v>
      </c>
      <c r="H106" s="70"/>
      <c r="I106" s="76"/>
      <c r="J106" s="70">
        <v>35669.650999999998</v>
      </c>
      <c r="L106">
        <f t="shared" si="10"/>
        <v>11.480415513356935</v>
      </c>
      <c r="O106">
        <f t="shared" si="13"/>
        <v>11.575304299839623</v>
      </c>
    </row>
    <row r="107" spans="1:15" x14ac:dyDescent="0.3">
      <c r="A107" s="1">
        <v>2008</v>
      </c>
      <c r="B107" s="1">
        <v>7</v>
      </c>
      <c r="C107" s="70">
        <v>3113</v>
      </c>
      <c r="D107" s="76">
        <v>3114.5691772188802</v>
      </c>
      <c r="E107">
        <v>-1.5691772188820301</v>
      </c>
      <c r="F107">
        <v>-5.0407234785802499E-4</v>
      </c>
      <c r="G107">
        <v>-0.194290715550099</v>
      </c>
      <c r="H107" s="70"/>
      <c r="I107" s="76"/>
      <c r="J107" s="70">
        <v>34632.569000000003</v>
      </c>
      <c r="L107">
        <f t="shared" si="10"/>
        <v>11.125142627690332</v>
      </c>
      <c r="O107">
        <f t="shared" si="13"/>
        <v>11.497035169408266</v>
      </c>
    </row>
    <row r="108" spans="1:15" x14ac:dyDescent="0.3">
      <c r="A108" s="1">
        <v>2008</v>
      </c>
      <c r="B108" s="1">
        <v>8</v>
      </c>
      <c r="C108" s="70">
        <v>3132</v>
      </c>
      <c r="D108" s="76">
        <v>3120.0493926550098</v>
      </c>
      <c r="E108">
        <v>11.9506073449861</v>
      </c>
      <c r="F108">
        <v>3.8156473004425599E-3</v>
      </c>
      <c r="G108">
        <v>1.47968758682965</v>
      </c>
      <c r="H108" s="70"/>
      <c r="I108" s="76"/>
      <c r="J108" s="70">
        <v>35471.712</v>
      </c>
      <c r="L108">
        <f t="shared" si="10"/>
        <v>11.325578544061303</v>
      </c>
      <c r="O108">
        <f t="shared" si="13"/>
        <v>11.480710082093649</v>
      </c>
    </row>
    <row r="109" spans="1:15" x14ac:dyDescent="0.3">
      <c r="A109" s="1">
        <v>2008</v>
      </c>
      <c r="B109" s="1">
        <v>9</v>
      </c>
      <c r="C109" s="70">
        <v>3141</v>
      </c>
      <c r="D109" s="76">
        <v>3141.78506349193</v>
      </c>
      <c r="E109">
        <v>-0.785063491930032</v>
      </c>
      <c r="F109">
        <v>-2.4994062143585903E-4</v>
      </c>
      <c r="G109">
        <v>-9.7204156269880104E-2</v>
      </c>
      <c r="H109" s="70"/>
      <c r="I109" s="76"/>
      <c r="J109" s="70">
        <v>35448.928</v>
      </c>
      <c r="L109">
        <f t="shared" si="10"/>
        <v>11.285873288761541</v>
      </c>
      <c r="O109">
        <f t="shared" si="13"/>
        <v>11.367298419721985</v>
      </c>
    </row>
    <row r="110" spans="1:15" x14ac:dyDescent="0.3">
      <c r="A110" s="1">
        <v>2008</v>
      </c>
      <c r="B110" s="1">
        <v>10</v>
      </c>
      <c r="C110" s="70">
        <v>3150</v>
      </c>
      <c r="D110" s="76">
        <v>3148.1912304040502</v>
      </c>
      <c r="E110">
        <v>1.80876959594843</v>
      </c>
      <c r="F110">
        <v>5.7421257014236002E-4</v>
      </c>
      <c r="G110">
        <v>0.22395630960820301</v>
      </c>
      <c r="H110" s="70"/>
      <c r="I110" s="76"/>
      <c r="J110" s="70">
        <v>37888.816000000006</v>
      </c>
      <c r="L110">
        <f t="shared" si="10"/>
        <v>12.028195555555557</v>
      </c>
      <c r="O110">
        <f t="shared" si="13"/>
        <v>11.384135369377793</v>
      </c>
    </row>
    <row r="111" spans="1:15" x14ac:dyDescent="0.3">
      <c r="A111" s="1">
        <v>2008</v>
      </c>
      <c r="B111" s="1">
        <v>11</v>
      </c>
      <c r="C111" s="70">
        <v>3155</v>
      </c>
      <c r="D111" s="76">
        <v>3157.7127321610101</v>
      </c>
      <c r="E111">
        <v>-2.71273216100963</v>
      </c>
      <c r="F111">
        <v>-8.5982001933744101E-4</v>
      </c>
      <c r="G111">
        <v>-0.33588218482666399</v>
      </c>
      <c r="H111" s="70"/>
      <c r="I111" s="76"/>
      <c r="J111" s="70">
        <v>36155.986999999994</v>
      </c>
      <c r="L111">
        <f t="shared" si="10"/>
        <v>11.459900792393025</v>
      </c>
      <c r="O111">
        <f t="shared" si="13"/>
        <v>11.326769523347778</v>
      </c>
    </row>
    <row r="112" spans="1:15" x14ac:dyDescent="0.3">
      <c r="A112" s="1">
        <v>2008</v>
      </c>
      <c r="B112" s="1">
        <v>12</v>
      </c>
      <c r="C112" s="70">
        <v>3170</v>
      </c>
      <c r="D112" s="76">
        <v>3161.7907236005099</v>
      </c>
      <c r="E112">
        <v>8.2092763994869493</v>
      </c>
      <c r="F112">
        <v>2.58967709762995E-3</v>
      </c>
      <c r="G112">
        <v>1.01644745195907</v>
      </c>
      <c r="H112" s="70">
        <f t="shared" ref="H112:I112" si="18">AVERAGE(C101:C112)</f>
        <v>3117.75</v>
      </c>
      <c r="I112" s="76">
        <f t="shared" si="18"/>
        <v>3116.3950994514653</v>
      </c>
      <c r="J112" s="70">
        <v>36251.615000000005</v>
      </c>
      <c r="K112" s="73">
        <f t="shared" ref="K112" si="19">SUM(J101:J112)</f>
        <v>422853.88300000003</v>
      </c>
      <c r="L112">
        <f t="shared" si="10"/>
        <v>11.435840694006311</v>
      </c>
      <c r="O112">
        <f t="shared" si="13"/>
        <v>11.300657547891822</v>
      </c>
    </row>
    <row r="113" spans="1:15" x14ac:dyDescent="0.3">
      <c r="A113" s="1">
        <v>2009</v>
      </c>
      <c r="B113" s="1">
        <v>1</v>
      </c>
      <c r="C113" s="70">
        <v>3191</v>
      </c>
      <c r="D113" s="76">
        <v>3179.0009639574901</v>
      </c>
      <c r="E113">
        <v>11.999036042513101</v>
      </c>
      <c r="F113">
        <v>3.7602745354162101E-3</v>
      </c>
      <c r="G113">
        <v>1.4856838797801599</v>
      </c>
      <c r="H113" s="70"/>
      <c r="I113" s="76"/>
      <c r="J113" s="70">
        <v>33389.081999999995</v>
      </c>
      <c r="L113">
        <f t="shared" si="10"/>
        <v>10.463516765904103</v>
      </c>
      <c r="O113">
        <f t="shared" si="13"/>
        <v>11.193374925634075</v>
      </c>
    </row>
    <row r="114" spans="1:15" x14ac:dyDescent="0.3">
      <c r="A114" s="1">
        <v>2009</v>
      </c>
      <c r="B114" s="1">
        <v>2</v>
      </c>
      <c r="C114" s="70">
        <v>3202</v>
      </c>
      <c r="D114" s="76">
        <v>3200.7580017887399</v>
      </c>
      <c r="E114">
        <v>1.2419982112555801</v>
      </c>
      <c r="F114">
        <v>3.8788201475814402E-4</v>
      </c>
      <c r="G114">
        <v>0.15378041324657399</v>
      </c>
      <c r="H114" s="70"/>
      <c r="I114" s="76"/>
      <c r="J114" s="70">
        <v>37059.944999999992</v>
      </c>
      <c r="L114">
        <f t="shared" si="10"/>
        <v>11.573999063085569</v>
      </c>
      <c r="O114">
        <f t="shared" si="13"/>
        <v>11.314360602774654</v>
      </c>
    </row>
    <row r="115" spans="1:15" x14ac:dyDescent="0.3">
      <c r="A115" s="1">
        <v>2009</v>
      </c>
      <c r="B115" s="1">
        <v>3</v>
      </c>
      <c r="C115" s="70">
        <v>3203</v>
      </c>
      <c r="D115" s="76">
        <v>3209.5650249600699</v>
      </c>
      <c r="E115">
        <v>-6.5650249600680599</v>
      </c>
      <c r="F115">
        <v>-2.0496487543141002E-3</v>
      </c>
      <c r="G115">
        <v>-0.81286127643672601</v>
      </c>
      <c r="H115" s="70"/>
      <c r="I115" s="76"/>
      <c r="J115" s="70">
        <v>35879.706999999995</v>
      </c>
      <c r="L115">
        <f t="shared" si="10"/>
        <v>11.201906650015609</v>
      </c>
      <c r="O115">
        <f t="shared" si="13"/>
        <v>11.250720190329803</v>
      </c>
    </row>
    <row r="116" spans="1:15" x14ac:dyDescent="0.3">
      <c r="A116" s="1">
        <v>2009</v>
      </c>
      <c r="B116" s="1">
        <v>4</v>
      </c>
      <c r="C116" s="70">
        <v>3206</v>
      </c>
      <c r="D116" s="76">
        <v>3208.9778190195502</v>
      </c>
      <c r="E116">
        <v>-2.97781901955477</v>
      </c>
      <c r="F116">
        <v>-9.2882689318614202E-4</v>
      </c>
      <c r="G116">
        <v>-0.36870442747071602</v>
      </c>
      <c r="H116" s="70"/>
      <c r="I116" s="76"/>
      <c r="J116" s="70">
        <v>32106.958000000006</v>
      </c>
      <c r="L116">
        <f t="shared" si="10"/>
        <v>10.014646912039927</v>
      </c>
      <c r="O116">
        <f t="shared" si="13"/>
        <v>11.207932984965332</v>
      </c>
    </row>
    <row r="117" spans="1:15" x14ac:dyDescent="0.3">
      <c r="A117" s="1">
        <v>2009</v>
      </c>
      <c r="B117" s="1">
        <v>5</v>
      </c>
      <c r="C117" s="70">
        <v>3212</v>
      </c>
      <c r="D117" s="76">
        <v>3212.70495165172</v>
      </c>
      <c r="E117">
        <v>-0.70495165172223995</v>
      </c>
      <c r="F117">
        <v>-2.1947436230455801E-4</v>
      </c>
      <c r="G117">
        <v>-8.7284953664392206E-2</v>
      </c>
      <c r="H117" s="70"/>
      <c r="I117" s="76"/>
      <c r="J117" s="70">
        <v>37151.982000000004</v>
      </c>
      <c r="L117">
        <f t="shared" si="10"/>
        <v>11.566619551681196</v>
      </c>
      <c r="O117">
        <f t="shared" si="13"/>
        <v>11.24680299654595</v>
      </c>
    </row>
    <row r="118" spans="1:15" x14ac:dyDescent="0.3">
      <c r="A118" s="1">
        <v>2009</v>
      </c>
      <c r="B118" s="1">
        <v>6</v>
      </c>
      <c r="C118" s="70">
        <v>3210</v>
      </c>
      <c r="D118" s="76">
        <v>3219.1631016803399</v>
      </c>
      <c r="E118">
        <v>-9.1631016803412404</v>
      </c>
      <c r="F118">
        <v>-2.8545488100751499E-3</v>
      </c>
      <c r="G118">
        <v>-1.1345471758761601</v>
      </c>
      <c r="H118" s="70"/>
      <c r="I118" s="76"/>
      <c r="J118" s="70">
        <v>35411.127</v>
      </c>
      <c r="L118">
        <f t="shared" si="10"/>
        <v>11.031503738317758</v>
      </c>
      <c r="O118">
        <f t="shared" si="13"/>
        <v>11.209393681959353</v>
      </c>
    </row>
    <row r="119" spans="1:15" x14ac:dyDescent="0.3">
      <c r="A119" s="1">
        <v>2009</v>
      </c>
      <c r="B119" s="1">
        <v>7</v>
      </c>
      <c r="C119" s="70">
        <v>3210</v>
      </c>
      <c r="D119" s="76">
        <v>3215.4454470916999</v>
      </c>
      <c r="E119">
        <v>-5.4454470916971296</v>
      </c>
      <c r="F119">
        <v>-1.69640096314552E-3</v>
      </c>
      <c r="G119">
        <v>-0.67423857497103901</v>
      </c>
      <c r="H119" s="70"/>
      <c r="I119" s="76"/>
      <c r="J119" s="70">
        <v>36043.606999999996</v>
      </c>
      <c r="L119">
        <f t="shared" si="10"/>
        <v>11.228538006230529</v>
      </c>
      <c r="O119">
        <f t="shared" si="13"/>
        <v>11.218009963504366</v>
      </c>
    </row>
    <row r="120" spans="1:15" x14ac:dyDescent="0.3">
      <c r="A120" s="1">
        <v>2009</v>
      </c>
      <c r="B120" s="1">
        <v>8</v>
      </c>
      <c r="C120" s="70">
        <v>3214</v>
      </c>
      <c r="D120" s="76">
        <v>3216.2009665747701</v>
      </c>
      <c r="E120">
        <v>-2.20096657477279</v>
      </c>
      <c r="F120">
        <v>-6.8480602824293505E-4</v>
      </c>
      <c r="G120">
        <v>-0.27251693790145698</v>
      </c>
      <c r="H120" s="70"/>
      <c r="I120" s="76"/>
      <c r="J120" s="70">
        <v>34779.288999999997</v>
      </c>
      <c r="L120">
        <f t="shared" si="10"/>
        <v>10.821185127566894</v>
      </c>
      <c r="O120">
        <f t="shared" si="13"/>
        <v>11.175977178796501</v>
      </c>
    </row>
    <row r="121" spans="1:15" x14ac:dyDescent="0.3">
      <c r="A121" s="1">
        <v>2009</v>
      </c>
      <c r="B121" s="1">
        <v>9</v>
      </c>
      <c r="C121" s="70">
        <v>3219</v>
      </c>
      <c r="D121" s="76">
        <v>3220.8578234280199</v>
      </c>
      <c r="E121">
        <v>-1.8578234280180399</v>
      </c>
      <c r="F121">
        <v>-5.7714303448836205E-4</v>
      </c>
      <c r="G121">
        <v>-0.23003000480247099</v>
      </c>
      <c r="H121" s="70"/>
      <c r="I121" s="76"/>
      <c r="J121" s="70">
        <v>36042.716999999997</v>
      </c>
      <c r="L121">
        <f t="shared" si="10"/>
        <v>11.196867660764212</v>
      </c>
      <c r="O121">
        <f t="shared" si="13"/>
        <v>11.168560043130057</v>
      </c>
    </row>
    <row r="122" spans="1:15" x14ac:dyDescent="0.3">
      <c r="A122" s="1">
        <v>2009</v>
      </c>
      <c r="B122" s="1">
        <v>10</v>
      </c>
      <c r="C122" s="70">
        <v>3228</v>
      </c>
      <c r="D122" s="76">
        <v>3225.9244311887401</v>
      </c>
      <c r="E122">
        <v>2.0755688112553798</v>
      </c>
      <c r="F122">
        <v>6.4298909890191504E-4</v>
      </c>
      <c r="G122">
        <v>0.25699057102013201</v>
      </c>
      <c r="H122" s="70"/>
      <c r="I122" s="76"/>
      <c r="J122" s="70">
        <v>34862.544000000002</v>
      </c>
      <c r="L122">
        <f t="shared" si="10"/>
        <v>10.800044609665427</v>
      </c>
      <c r="O122">
        <f t="shared" si="13"/>
        <v>11.066214130972547</v>
      </c>
    </row>
    <row r="123" spans="1:15" x14ac:dyDescent="0.3">
      <c r="A123" s="1">
        <v>2009</v>
      </c>
      <c r="B123" s="1">
        <v>11</v>
      </c>
      <c r="C123" s="70">
        <v>3247</v>
      </c>
      <c r="D123" s="76">
        <v>3235.7181645405099</v>
      </c>
      <c r="E123">
        <v>11.2818354594901</v>
      </c>
      <c r="F123">
        <v>3.4745412563874801E-3</v>
      </c>
      <c r="G123">
        <v>1.3968823009707501</v>
      </c>
      <c r="H123" s="70"/>
      <c r="I123" s="76"/>
      <c r="J123" s="70">
        <v>33717.418999999994</v>
      </c>
      <c r="L123">
        <f t="shared" si="10"/>
        <v>10.384175854635046</v>
      </c>
      <c r="O123">
        <f t="shared" si="13"/>
        <v>10.976570386159381</v>
      </c>
    </row>
    <row r="124" spans="1:15" x14ac:dyDescent="0.3">
      <c r="A124" s="1">
        <v>2009</v>
      </c>
      <c r="B124" s="1">
        <v>12</v>
      </c>
      <c r="C124" s="70">
        <v>3259</v>
      </c>
      <c r="D124" s="76">
        <v>3256.5772217092799</v>
      </c>
      <c r="E124">
        <v>2.4227782907209998</v>
      </c>
      <c r="F124">
        <v>7.43411565118441E-4</v>
      </c>
      <c r="G124">
        <v>0.29998098497682502</v>
      </c>
      <c r="H124" s="70">
        <f t="shared" ref="H124:I124" si="20">AVERAGE(C113:C124)</f>
        <v>3216.75</v>
      </c>
      <c r="I124" s="76">
        <f t="shared" si="20"/>
        <v>3216.7411597992445</v>
      </c>
      <c r="J124" s="70">
        <v>35254.038999999997</v>
      </c>
      <c r="K124" s="73">
        <f t="shared" ref="K124" si="21">SUM(J113:J124)</f>
        <v>421698.41599999997</v>
      </c>
      <c r="L124">
        <f t="shared" si="10"/>
        <v>10.817440625958882</v>
      </c>
      <c r="O124">
        <f t="shared" si="13"/>
        <v>10.925037047155429</v>
      </c>
    </row>
    <row r="125" spans="1:15" x14ac:dyDescent="0.3">
      <c r="A125" s="1">
        <v>2010</v>
      </c>
      <c r="B125" s="1">
        <v>1</v>
      </c>
      <c r="C125" s="70">
        <v>3262</v>
      </c>
      <c r="D125" s="76">
        <v>3266.7693360712401</v>
      </c>
      <c r="E125">
        <v>-4.7693360712350996</v>
      </c>
      <c r="F125">
        <v>-1.46208953747244E-3</v>
      </c>
      <c r="G125">
        <v>-0.59052457990650098</v>
      </c>
      <c r="H125" s="70"/>
      <c r="I125" s="76"/>
      <c r="J125" s="70">
        <v>35893.148999999998</v>
      </c>
      <c r="L125">
        <f t="shared" si="10"/>
        <v>11.003417841814837</v>
      </c>
      <c r="O125">
        <f t="shared" si="13"/>
        <v>10.970028803481322</v>
      </c>
    </row>
    <row r="126" spans="1:15" x14ac:dyDescent="0.3">
      <c r="A126" s="1">
        <v>2010</v>
      </c>
      <c r="B126" s="1">
        <v>2</v>
      </c>
      <c r="C126" s="70">
        <v>3275</v>
      </c>
      <c r="D126" s="76">
        <v>3268.3058438595299</v>
      </c>
      <c r="E126">
        <v>6.6941561404733001</v>
      </c>
      <c r="F126">
        <v>2.0440171421292502E-3</v>
      </c>
      <c r="G126">
        <v>0.82884990355854804</v>
      </c>
      <c r="H126" s="70"/>
      <c r="I126" s="76"/>
      <c r="J126" s="70">
        <v>34964.942999999999</v>
      </c>
      <c r="L126">
        <f t="shared" si="10"/>
        <v>10.676318473282443</v>
      </c>
      <c r="O126">
        <f t="shared" si="13"/>
        <v>10.895222087664399</v>
      </c>
    </row>
    <row r="127" spans="1:15" x14ac:dyDescent="0.3">
      <c r="A127" s="1">
        <v>2010</v>
      </c>
      <c r="B127" s="1">
        <v>3</v>
      </c>
      <c r="C127" s="70">
        <v>3281</v>
      </c>
      <c r="D127" s="76">
        <v>3283.6273780746601</v>
      </c>
      <c r="E127">
        <v>-2.6273780746614599</v>
      </c>
      <c r="F127">
        <v>-8.0078575881178504E-4</v>
      </c>
      <c r="G127">
        <v>-0.32531390336542498</v>
      </c>
      <c r="H127" s="70"/>
      <c r="I127" s="76"/>
      <c r="J127" s="70">
        <v>35849.667999999998</v>
      </c>
      <c r="L127">
        <f t="shared" si="10"/>
        <v>10.926445595854922</v>
      </c>
      <c r="O127">
        <f t="shared" si="13"/>
        <v>10.872266999817674</v>
      </c>
    </row>
    <row r="128" spans="1:15" x14ac:dyDescent="0.3">
      <c r="A128" s="1">
        <v>2010</v>
      </c>
      <c r="B128" s="1">
        <v>4</v>
      </c>
      <c r="C128" s="70">
        <v>3286</v>
      </c>
      <c r="D128" s="76">
        <v>3287.7292585570699</v>
      </c>
      <c r="E128">
        <v>-1.7292585570735399</v>
      </c>
      <c r="F128">
        <v>-5.2625032169005895E-4</v>
      </c>
      <c r="G128">
        <v>-0.214111496383001</v>
      </c>
      <c r="H128" s="70"/>
      <c r="I128" s="76"/>
      <c r="J128" s="70">
        <v>35740.376000000004</v>
      </c>
      <c r="L128">
        <f t="shared" si="10"/>
        <v>10.876559951308582</v>
      </c>
      <c r="O128">
        <f t="shared" si="13"/>
        <v>10.944093086423393</v>
      </c>
    </row>
    <row r="129" spans="1:15" x14ac:dyDescent="0.3">
      <c r="A129" s="1">
        <v>2010</v>
      </c>
      <c r="B129" s="1">
        <v>5</v>
      </c>
      <c r="C129" s="70">
        <v>3291</v>
      </c>
      <c r="D129" s="76">
        <v>3292.9086512607801</v>
      </c>
      <c r="E129">
        <v>-1.90865126078234</v>
      </c>
      <c r="F129">
        <v>-5.7996088142884704E-4</v>
      </c>
      <c r="G129">
        <v>-0.236323351327519</v>
      </c>
      <c r="H129" s="70"/>
      <c r="I129" s="76"/>
      <c r="J129" s="70">
        <v>35757.335000000006</v>
      </c>
      <c r="L129">
        <f t="shared" si="10"/>
        <v>10.865188392585843</v>
      </c>
      <c r="O129">
        <f t="shared" si="13"/>
        <v>10.885640489832113</v>
      </c>
    </row>
    <row r="130" spans="1:15" x14ac:dyDescent="0.3">
      <c r="A130" s="1">
        <v>2010</v>
      </c>
      <c r="B130" s="1">
        <v>6</v>
      </c>
      <c r="C130" s="70">
        <v>3299</v>
      </c>
      <c r="D130" s="76">
        <v>3297.8690667956798</v>
      </c>
      <c r="E130">
        <v>1.1309332043206299</v>
      </c>
      <c r="F130">
        <v>3.4281091370737401E-4</v>
      </c>
      <c r="G130">
        <v>0.14002868437216301</v>
      </c>
      <c r="H130" s="70"/>
      <c r="I130" s="76"/>
      <c r="J130" s="70">
        <v>36046.186999999998</v>
      </c>
      <c r="L130">
        <f t="shared" si="10"/>
        <v>10.926397999393755</v>
      </c>
      <c r="O130">
        <f t="shared" si="13"/>
        <v>10.876881678255112</v>
      </c>
    </row>
    <row r="131" spans="1:15" x14ac:dyDescent="0.3">
      <c r="A131" s="1">
        <v>2010</v>
      </c>
      <c r="B131" s="1">
        <v>7</v>
      </c>
      <c r="C131" s="70">
        <v>3303</v>
      </c>
      <c r="D131" s="76">
        <v>3306.4817817568601</v>
      </c>
      <c r="E131">
        <v>-3.4817817568568898</v>
      </c>
      <c r="F131">
        <v>-1.05412708351707E-3</v>
      </c>
      <c r="G131">
        <v>-0.43110354954742702</v>
      </c>
      <c r="H131" s="70"/>
      <c r="I131" s="76"/>
      <c r="J131" s="70">
        <v>36454.610999999997</v>
      </c>
      <c r="L131">
        <f t="shared" si="10"/>
        <v>11.036818346957311</v>
      </c>
      <c r="O131">
        <f t="shared" si="13"/>
        <v>10.860905039982343</v>
      </c>
    </row>
    <row r="132" spans="1:15" x14ac:dyDescent="0.3">
      <c r="A132" s="1">
        <v>2010</v>
      </c>
      <c r="B132" s="1">
        <v>8</v>
      </c>
      <c r="C132" s="70">
        <v>3305</v>
      </c>
      <c r="D132" s="76">
        <v>3309.5418618992799</v>
      </c>
      <c r="E132">
        <v>-4.5418618992766797</v>
      </c>
      <c r="F132">
        <v>-1.3742396064377301E-3</v>
      </c>
      <c r="G132">
        <v>-0.56235942487674895</v>
      </c>
      <c r="H132" s="70"/>
      <c r="I132" s="76"/>
      <c r="J132" s="70">
        <v>36395.301999999996</v>
      </c>
      <c r="L132">
        <f t="shared" si="10"/>
        <v>11.012194251134643</v>
      </c>
      <c r="O132">
        <f t="shared" si="13"/>
        <v>10.876822466946324</v>
      </c>
    </row>
    <row r="133" spans="1:15" x14ac:dyDescent="0.3">
      <c r="A133" s="1">
        <v>2010</v>
      </c>
      <c r="B133" s="1">
        <v>9</v>
      </c>
      <c r="C133" s="70">
        <v>3316</v>
      </c>
      <c r="D133" s="76">
        <v>3311.3251763906501</v>
      </c>
      <c r="E133">
        <v>4.6748236093503701</v>
      </c>
      <c r="F133">
        <v>1.4097779280308699E-3</v>
      </c>
      <c r="G133">
        <v>0.57882233644602799</v>
      </c>
      <c r="H133" s="70"/>
      <c r="I133" s="76"/>
      <c r="J133" s="70">
        <v>36034.819000000003</v>
      </c>
      <c r="L133">
        <f t="shared" si="10"/>
        <v>10.866953860072377</v>
      </c>
      <c r="O133">
        <f t="shared" si="13"/>
        <v>10.849329650222005</v>
      </c>
    </row>
    <row r="134" spans="1:15" x14ac:dyDescent="0.3">
      <c r="A134" s="1">
        <v>2010</v>
      </c>
      <c r="B134" s="1">
        <v>10</v>
      </c>
      <c r="C134" s="70">
        <v>3332</v>
      </c>
      <c r="D134" s="76">
        <v>3324.19135480973</v>
      </c>
      <c r="E134">
        <v>7.8086451902681802</v>
      </c>
      <c r="F134">
        <v>2.34353096946824E-3</v>
      </c>
      <c r="G134">
        <v>0.96684252309942398</v>
      </c>
      <c r="H134" s="70"/>
      <c r="I134" s="76"/>
      <c r="J134" s="70">
        <v>36013.330999999998</v>
      </c>
      <c r="L134">
        <f t="shared" ref="L134:L190" si="22">J134/C134</f>
        <v>10.80832262905162</v>
      </c>
      <c r="O134">
        <f t="shared" si="13"/>
        <v>10.850019485170854</v>
      </c>
    </row>
    <row r="135" spans="1:15" x14ac:dyDescent="0.3">
      <c r="A135" s="1">
        <v>2010</v>
      </c>
      <c r="B135" s="1">
        <v>11</v>
      </c>
      <c r="C135" s="70">
        <v>3346</v>
      </c>
      <c r="D135" s="76">
        <v>3340.81821720685</v>
      </c>
      <c r="E135">
        <v>5.1817827931504299</v>
      </c>
      <c r="F135">
        <v>1.5486499680664801E-3</v>
      </c>
      <c r="G135">
        <v>0.64159246934751302</v>
      </c>
      <c r="H135" s="70"/>
      <c r="I135" s="76"/>
      <c r="J135" s="70">
        <v>36379.466</v>
      </c>
      <c r="L135">
        <f t="shared" si="22"/>
        <v>10.872524208009564</v>
      </c>
      <c r="O135">
        <f t="shared" si="13"/>
        <v>10.890715181285396</v>
      </c>
    </row>
    <row r="136" spans="1:15" x14ac:dyDescent="0.3">
      <c r="A136" s="1">
        <v>2010</v>
      </c>
      <c r="B136" s="1">
        <v>12</v>
      </c>
      <c r="C136" s="70">
        <v>3352</v>
      </c>
      <c r="D136" s="76">
        <v>3354.27561692169</v>
      </c>
      <c r="E136">
        <v>-2.27561692168638</v>
      </c>
      <c r="F136">
        <v>-6.7888332985870505E-4</v>
      </c>
      <c r="G136">
        <v>-0.28175991514034199</v>
      </c>
      <c r="H136" s="70">
        <f t="shared" ref="H136:I136" si="23">AVERAGE(C125:C136)</f>
        <v>3304</v>
      </c>
      <c r="I136" s="76">
        <f t="shared" si="23"/>
        <v>3303.6536286336682</v>
      </c>
      <c r="J136" s="70">
        <v>35273.311000000002</v>
      </c>
      <c r="K136" s="73">
        <f t="shared" ref="K136" si="24">SUM(J125:J136)</f>
        <v>430802.49800000002</v>
      </c>
      <c r="L136">
        <f t="shared" si="22"/>
        <v>10.523064140811456</v>
      </c>
      <c r="O136">
        <f t="shared" si="13"/>
        <v>10.866183807523113</v>
      </c>
    </row>
    <row r="137" spans="1:15" x14ac:dyDescent="0.3">
      <c r="A137" s="1">
        <v>2011</v>
      </c>
      <c r="B137" s="1">
        <v>1</v>
      </c>
      <c r="C137" s="70">
        <v>3356</v>
      </c>
      <c r="D137" s="76">
        <v>3358.75633570133</v>
      </c>
      <c r="E137">
        <v>-2.7563357013268601</v>
      </c>
      <c r="F137">
        <v>-8.2131576320824203E-4</v>
      </c>
      <c r="G137">
        <v>-0.34128104159491901</v>
      </c>
      <c r="H137" s="70"/>
      <c r="I137" s="76"/>
      <c r="J137" s="70">
        <v>37252.646000000001</v>
      </c>
      <c r="L137">
        <f t="shared" si="22"/>
        <v>11.10031168057211</v>
      </c>
      <c r="O137">
        <f t="shared" si="13"/>
        <v>10.874258294086218</v>
      </c>
    </row>
    <row r="138" spans="1:15" x14ac:dyDescent="0.3">
      <c r="A138" s="1">
        <v>2011</v>
      </c>
      <c r="B138" s="1">
        <v>2</v>
      </c>
      <c r="C138" s="70">
        <v>3361</v>
      </c>
      <c r="D138" s="76">
        <v>3362.6561397999999</v>
      </c>
      <c r="E138">
        <v>-1.65613979999671</v>
      </c>
      <c r="F138">
        <v>-4.9275209758902405E-4</v>
      </c>
      <c r="G138">
        <v>-0.20505815590517301</v>
      </c>
      <c r="H138" s="70"/>
      <c r="I138" s="76"/>
      <c r="J138" s="70">
        <v>35979.235000000001</v>
      </c>
      <c r="L138">
        <f t="shared" si="22"/>
        <v>10.704919666765843</v>
      </c>
      <c r="O138">
        <f t="shared" si="13"/>
        <v>10.8766417268765</v>
      </c>
    </row>
    <row r="139" spans="1:15" x14ac:dyDescent="0.3">
      <c r="A139" s="1">
        <v>2011</v>
      </c>
      <c r="B139" s="1">
        <v>3</v>
      </c>
      <c r="C139" s="70">
        <v>3368</v>
      </c>
      <c r="D139" s="76">
        <v>3367.8765994294599</v>
      </c>
      <c r="E139">
        <v>0.123400570535523</v>
      </c>
      <c r="F139">
        <v>3.66391242682669E-5</v>
      </c>
      <c r="G139">
        <v>1.5279080565367101E-2</v>
      </c>
      <c r="H139" s="70"/>
      <c r="I139" s="76"/>
      <c r="J139" s="70">
        <v>36457.148000000001</v>
      </c>
      <c r="L139">
        <f t="shared" si="22"/>
        <v>10.824568883610452</v>
      </c>
      <c r="O139">
        <f t="shared" si="13"/>
        <v>10.868152000856128</v>
      </c>
    </row>
    <row r="140" spans="1:15" x14ac:dyDescent="0.3">
      <c r="A140" s="1">
        <v>2011</v>
      </c>
      <c r="B140" s="1">
        <v>4</v>
      </c>
      <c r="C140" s="70">
        <v>3371</v>
      </c>
      <c r="D140" s="76">
        <v>3375.23386770962</v>
      </c>
      <c r="E140">
        <v>-4.2338677096154198</v>
      </c>
      <c r="F140">
        <v>-1.2559678758871E-3</v>
      </c>
      <c r="G140">
        <v>-0.52422452795465901</v>
      </c>
      <c r="H140" s="70"/>
      <c r="I140" s="76"/>
      <c r="J140" s="70">
        <v>36344.976000000002</v>
      </c>
      <c r="L140">
        <f t="shared" si="22"/>
        <v>10.781660041530703</v>
      </c>
      <c r="O140">
        <f t="shared" si="13"/>
        <v>10.860243675041309</v>
      </c>
    </row>
    <row r="141" spans="1:15" x14ac:dyDescent="0.3">
      <c r="A141" s="1">
        <v>2011</v>
      </c>
      <c r="B141" s="1">
        <v>5</v>
      </c>
      <c r="C141" s="70">
        <v>3368</v>
      </c>
      <c r="D141" s="76">
        <v>3377.3464864289399</v>
      </c>
      <c r="E141">
        <v>-9.3464864289412599</v>
      </c>
      <c r="F141">
        <v>-2.7750850442224599E-3</v>
      </c>
      <c r="G141">
        <v>-1.15725331358816</v>
      </c>
      <c r="H141" s="70"/>
      <c r="I141" s="76"/>
      <c r="J141" s="70">
        <v>36359.962</v>
      </c>
      <c r="L141">
        <f t="shared" si="22"/>
        <v>10.795713182897861</v>
      </c>
      <c r="O141">
        <f t="shared" si="13"/>
        <v>10.854454074233976</v>
      </c>
    </row>
    <row r="142" spans="1:15" x14ac:dyDescent="0.3">
      <c r="A142" s="1">
        <v>2011</v>
      </c>
      <c r="B142" s="1">
        <v>6</v>
      </c>
      <c r="C142" s="70">
        <v>3371</v>
      </c>
      <c r="D142" s="76">
        <v>3373.3093521420601</v>
      </c>
      <c r="E142">
        <v>-2.3093521420623802</v>
      </c>
      <c r="F142">
        <v>-6.8506441473223996E-4</v>
      </c>
      <c r="G142">
        <v>-0.285936906768326</v>
      </c>
      <c r="H142" s="70"/>
      <c r="I142" s="76"/>
      <c r="J142" s="70">
        <v>36514.561000000002</v>
      </c>
      <c r="L142">
        <f t="shared" si="22"/>
        <v>10.831967072085435</v>
      </c>
      <c r="O142">
        <f t="shared" si="13"/>
        <v>10.846584830291613</v>
      </c>
    </row>
    <row r="143" spans="1:15" x14ac:dyDescent="0.3">
      <c r="A143" s="1">
        <v>2011</v>
      </c>
      <c r="B143" s="1">
        <v>7</v>
      </c>
      <c r="C143" s="70">
        <v>3371</v>
      </c>
      <c r="D143" s="76">
        <v>3377.7375956544201</v>
      </c>
      <c r="E143">
        <v>-6.7375956544215096</v>
      </c>
      <c r="F143">
        <v>-1.9986934602259001E-3</v>
      </c>
      <c r="G143">
        <v>-0.83422845108433996</v>
      </c>
      <c r="H143" s="70"/>
      <c r="I143" s="76"/>
      <c r="J143" s="70">
        <v>35654.584000000003</v>
      </c>
      <c r="L143">
        <f t="shared" si="22"/>
        <v>10.57685671907446</v>
      </c>
      <c r="O143">
        <f t="shared" si="13"/>
        <v>10.80825469463471</v>
      </c>
    </row>
    <row r="144" spans="1:15" x14ac:dyDescent="0.3">
      <c r="A144" s="1">
        <v>2011</v>
      </c>
      <c r="B144" s="1">
        <v>8</v>
      </c>
      <c r="C144" s="70">
        <v>3376</v>
      </c>
      <c r="D144" s="76">
        <v>3376.8376669037498</v>
      </c>
      <c r="E144">
        <v>-0.83766690374886799</v>
      </c>
      <c r="F144">
        <v>-2.4812408286400099E-4</v>
      </c>
      <c r="G144">
        <v>-0.103717349553389</v>
      </c>
      <c r="H144" s="70"/>
      <c r="I144" s="76"/>
      <c r="J144" s="70">
        <v>37182.097999999998</v>
      </c>
      <c r="L144">
        <f t="shared" si="22"/>
        <v>11.01365462085308</v>
      </c>
      <c r="O144">
        <f t="shared" si="13"/>
        <v>10.808376392111247</v>
      </c>
    </row>
    <row r="145" spans="1:15" x14ac:dyDescent="0.3">
      <c r="A145" s="1">
        <v>2011</v>
      </c>
      <c r="B145" s="1">
        <v>9</v>
      </c>
      <c r="C145" s="70">
        <v>3381</v>
      </c>
      <c r="D145" s="76">
        <v>3383.0335511173898</v>
      </c>
      <c r="E145">
        <v>-2.0335511173925598</v>
      </c>
      <c r="F145">
        <v>-6.01464394378161E-4</v>
      </c>
      <c r="G145">
        <v>-0.251788068901099</v>
      </c>
      <c r="H145" s="70"/>
      <c r="I145" s="76"/>
      <c r="J145" s="70">
        <v>35526.294999999998</v>
      </c>
      <c r="L145">
        <f t="shared" si="22"/>
        <v>10.507629399585921</v>
      </c>
      <c r="O145">
        <f t="shared" ref="O145:O190" si="25">AVERAGE(L134:L145)</f>
        <v>10.778432687070707</v>
      </c>
    </row>
    <row r="146" spans="1:15" x14ac:dyDescent="0.3">
      <c r="A146" s="1">
        <v>2011</v>
      </c>
      <c r="B146" s="1">
        <v>10</v>
      </c>
      <c r="C146" s="70">
        <v>3393</v>
      </c>
      <c r="D146" s="76">
        <v>3387.7873904032499</v>
      </c>
      <c r="E146">
        <v>5.2126095967473702</v>
      </c>
      <c r="F146">
        <v>1.5362834060558099E-3</v>
      </c>
      <c r="G146">
        <v>0.64540934972080699</v>
      </c>
      <c r="H146" s="70"/>
      <c r="I146" s="76"/>
      <c r="J146" s="70">
        <v>36848.504000000001</v>
      </c>
      <c r="L146">
        <f t="shared" si="22"/>
        <v>10.860154435602711</v>
      </c>
      <c r="O146">
        <f t="shared" si="25"/>
        <v>10.782752004283298</v>
      </c>
    </row>
    <row r="147" spans="1:15" x14ac:dyDescent="0.3">
      <c r="A147" s="1">
        <v>2011</v>
      </c>
      <c r="B147" s="1">
        <v>11</v>
      </c>
      <c r="C147" s="70">
        <v>3409</v>
      </c>
      <c r="D147" s="76">
        <v>3401.25248389751</v>
      </c>
      <c r="E147">
        <v>7.7475161024945001</v>
      </c>
      <c r="F147">
        <v>2.2726653278071301E-3</v>
      </c>
      <c r="G147">
        <v>0.95927370674040602</v>
      </c>
      <c r="H147" s="70"/>
      <c r="I147" s="76"/>
      <c r="J147" s="70">
        <v>36740.578000000001</v>
      </c>
      <c r="L147">
        <f t="shared" si="22"/>
        <v>10.777523613963039</v>
      </c>
      <c r="O147">
        <f t="shared" si="25"/>
        <v>10.774835288112754</v>
      </c>
    </row>
    <row r="148" spans="1:15" x14ac:dyDescent="0.3">
      <c r="A148" s="1">
        <v>2011</v>
      </c>
      <c r="B148" s="1">
        <v>12</v>
      </c>
      <c r="C148" s="70">
        <v>3417</v>
      </c>
      <c r="D148" s="76">
        <v>3417.7576319187401</v>
      </c>
      <c r="E148">
        <v>-0.75763191874057201</v>
      </c>
      <c r="F148">
        <v>-2.2172429579765001E-4</v>
      </c>
      <c r="G148">
        <v>-9.3807662923231699E-2</v>
      </c>
      <c r="H148" s="70">
        <f t="shared" ref="H148:I148" si="26">AVERAGE(C137:C148)</f>
        <v>3378.5</v>
      </c>
      <c r="I148" s="76">
        <f t="shared" si="26"/>
        <v>3379.9654250922063</v>
      </c>
      <c r="J148" s="70">
        <v>36609.113999999994</v>
      </c>
      <c r="K148" s="73">
        <f t="shared" ref="K148" si="27">SUM(J137:J148)</f>
        <v>437469.70099999994</v>
      </c>
      <c r="L148">
        <f t="shared" si="22"/>
        <v>10.713817383669884</v>
      </c>
      <c r="O148">
        <f t="shared" si="25"/>
        <v>10.790731391684291</v>
      </c>
    </row>
    <row r="149" spans="1:15" x14ac:dyDescent="0.3">
      <c r="A149" s="1">
        <v>2012</v>
      </c>
      <c r="B149" s="1">
        <v>1</v>
      </c>
      <c r="C149" s="70">
        <v>3403</v>
      </c>
      <c r="D149" s="76">
        <v>3424.0241713242399</v>
      </c>
      <c r="E149">
        <v>-21.024171324241301</v>
      </c>
      <c r="F149">
        <v>-6.1781285113844397E-3</v>
      </c>
      <c r="G149">
        <v>-2.6031484788856001</v>
      </c>
      <c r="H149" s="70"/>
      <c r="I149" s="76"/>
      <c r="J149" s="70">
        <v>35939.107000000004</v>
      </c>
      <c r="L149">
        <f t="shared" si="22"/>
        <v>10.561007052600647</v>
      </c>
      <c r="O149">
        <f t="shared" si="25"/>
        <v>10.745789339353337</v>
      </c>
    </row>
    <row r="150" spans="1:15" x14ac:dyDescent="0.3">
      <c r="A150" s="1">
        <v>2012</v>
      </c>
      <c r="B150" s="1">
        <v>2</v>
      </c>
      <c r="C150" s="70">
        <v>3401</v>
      </c>
      <c r="D150" s="76">
        <v>3405.9142653898698</v>
      </c>
      <c r="E150">
        <v>-4.9142653898661601</v>
      </c>
      <c r="F150">
        <v>-1.4449471890226901E-3</v>
      </c>
      <c r="G150">
        <v>-0.60846928410063805</v>
      </c>
      <c r="H150" s="70"/>
      <c r="I150" s="76"/>
      <c r="J150" s="70">
        <v>36489.045999999995</v>
      </c>
      <c r="L150">
        <f t="shared" si="22"/>
        <v>10.728916789179651</v>
      </c>
      <c r="O150">
        <f t="shared" si="25"/>
        <v>10.747789099554488</v>
      </c>
    </row>
    <row r="151" spans="1:15" x14ac:dyDescent="0.3">
      <c r="A151" s="1">
        <v>2012</v>
      </c>
      <c r="B151" s="1">
        <v>3</v>
      </c>
      <c r="C151" s="70">
        <v>3403</v>
      </c>
      <c r="D151" s="76">
        <v>3407.1894482202902</v>
      </c>
      <c r="E151">
        <v>-4.1894482202865202</v>
      </c>
      <c r="F151">
        <v>-1.2311043844509301E-3</v>
      </c>
      <c r="G151">
        <v>-0.51872464287970799</v>
      </c>
      <c r="H151" s="70"/>
      <c r="I151" s="76"/>
      <c r="J151" s="70">
        <v>37109.509000000005</v>
      </c>
      <c r="L151">
        <f t="shared" si="22"/>
        <v>10.904939465177787</v>
      </c>
      <c r="O151">
        <f t="shared" si="25"/>
        <v>10.75448664801843</v>
      </c>
    </row>
    <row r="152" spans="1:15" x14ac:dyDescent="0.3">
      <c r="A152" s="1">
        <v>2012</v>
      </c>
      <c r="B152" s="1">
        <v>4</v>
      </c>
      <c r="C152" s="70">
        <v>3407</v>
      </c>
      <c r="D152" s="76">
        <v>3409.3354980498498</v>
      </c>
      <c r="E152">
        <v>-2.3354980498543201</v>
      </c>
      <c r="F152">
        <v>-6.8549986787623204E-4</v>
      </c>
      <c r="G152">
        <v>-0.28917421296451401</v>
      </c>
      <c r="H152" s="70"/>
      <c r="I152" s="76"/>
      <c r="J152" s="70">
        <v>36995.852999999996</v>
      </c>
      <c r="L152">
        <f t="shared" si="22"/>
        <v>10.858776929850308</v>
      </c>
      <c r="O152">
        <f t="shared" si="25"/>
        <v>10.760913055378401</v>
      </c>
    </row>
    <row r="153" spans="1:15" x14ac:dyDescent="0.3">
      <c r="A153" s="1">
        <v>2012</v>
      </c>
      <c r="B153" s="1">
        <v>5</v>
      </c>
      <c r="C153" s="70">
        <v>3413</v>
      </c>
      <c r="D153" s="76">
        <v>3413.7097646991101</v>
      </c>
      <c r="E153">
        <v>-0.709764699106472</v>
      </c>
      <c r="F153">
        <v>-2.0795918520552899E-4</v>
      </c>
      <c r="G153">
        <v>-8.7880890445149906E-2</v>
      </c>
      <c r="H153" s="70"/>
      <c r="I153" s="76"/>
      <c r="J153" s="70">
        <v>35900.342000000004</v>
      </c>
      <c r="L153">
        <f t="shared" si="22"/>
        <v>10.518705537650163</v>
      </c>
      <c r="O153">
        <f t="shared" si="25"/>
        <v>10.737829084941092</v>
      </c>
    </row>
    <row r="154" spans="1:15" x14ac:dyDescent="0.3">
      <c r="A154" s="1">
        <v>2012</v>
      </c>
      <c r="B154" s="1">
        <v>6</v>
      </c>
      <c r="C154" s="70">
        <v>3426</v>
      </c>
      <c r="D154" s="76">
        <v>3420.0364010686699</v>
      </c>
      <c r="E154">
        <v>5.9635989313333102</v>
      </c>
      <c r="F154">
        <v>1.7406885380424101E-3</v>
      </c>
      <c r="G154">
        <v>0.73839454822575901</v>
      </c>
      <c r="H154" s="70"/>
      <c r="I154" s="76"/>
      <c r="J154" s="70">
        <v>38643.218000000001</v>
      </c>
      <c r="L154">
        <f t="shared" si="22"/>
        <v>11.279398131932282</v>
      </c>
      <c r="O154">
        <f t="shared" si="25"/>
        <v>10.775115006594994</v>
      </c>
    </row>
    <row r="155" spans="1:15" x14ac:dyDescent="0.3">
      <c r="A155" s="1">
        <v>2012</v>
      </c>
      <c r="B155" s="1">
        <v>7</v>
      </c>
      <c r="C155" s="70">
        <v>3433</v>
      </c>
      <c r="D155" s="76">
        <v>3434.3844625247598</v>
      </c>
      <c r="E155">
        <v>-1.38446252475524</v>
      </c>
      <c r="F155">
        <v>-4.03280665527304E-4</v>
      </c>
      <c r="G155">
        <v>-0.171419908057697</v>
      </c>
      <c r="H155" s="70"/>
      <c r="I155" s="76"/>
      <c r="J155" s="70">
        <v>34816.790999999997</v>
      </c>
      <c r="L155">
        <f t="shared" si="22"/>
        <v>10.141797553160501</v>
      </c>
      <c r="O155">
        <f t="shared" si="25"/>
        <v>10.738860076102165</v>
      </c>
    </row>
    <row r="156" spans="1:15" x14ac:dyDescent="0.3">
      <c r="A156" s="1">
        <v>2012</v>
      </c>
      <c r="B156" s="1">
        <v>8</v>
      </c>
      <c r="C156" s="70">
        <v>3438</v>
      </c>
      <c r="D156" s="76">
        <v>3439.8867760614398</v>
      </c>
      <c r="E156">
        <v>-1.8867760614407401</v>
      </c>
      <c r="F156">
        <v>-5.4880048325792402E-4</v>
      </c>
      <c r="G156">
        <v>-0.23361483116692999</v>
      </c>
      <c r="H156" s="70"/>
      <c r="I156" s="76"/>
      <c r="J156" s="70">
        <v>38284.356</v>
      </c>
      <c r="L156">
        <f t="shared" si="22"/>
        <v>11.135647469458988</v>
      </c>
      <c r="O156">
        <f t="shared" si="25"/>
        <v>10.749026146819324</v>
      </c>
    </row>
    <row r="157" spans="1:15" x14ac:dyDescent="0.3">
      <c r="A157" s="1">
        <v>2012</v>
      </c>
      <c r="B157" s="1">
        <v>9</v>
      </c>
      <c r="C157" s="70">
        <v>3439</v>
      </c>
      <c r="D157" s="76">
        <v>3444.78156608569</v>
      </c>
      <c r="E157">
        <v>-5.7815660856867899</v>
      </c>
      <c r="F157">
        <v>-1.6811765297141E-3</v>
      </c>
      <c r="G157">
        <v>-0.71585579899545904</v>
      </c>
      <c r="H157" s="70"/>
      <c r="I157" s="76"/>
      <c r="J157" s="70">
        <v>36862.557000000001</v>
      </c>
      <c r="L157">
        <f t="shared" si="22"/>
        <v>10.718975574294854</v>
      </c>
      <c r="O157">
        <f t="shared" si="25"/>
        <v>10.766638328045069</v>
      </c>
    </row>
    <row r="158" spans="1:15" x14ac:dyDescent="0.3">
      <c r="A158" s="1">
        <v>2012</v>
      </c>
      <c r="B158" s="1">
        <v>10</v>
      </c>
      <c r="C158" s="70">
        <v>3454</v>
      </c>
      <c r="D158" s="76">
        <v>3444.9894228102198</v>
      </c>
      <c r="E158">
        <v>9.0105771897847298</v>
      </c>
      <c r="F158">
        <v>2.60873688181376E-3</v>
      </c>
      <c r="G158">
        <v>1.11566206076452</v>
      </c>
      <c r="H158" s="70"/>
      <c r="I158" s="76"/>
      <c r="J158" s="70">
        <v>31463.822999999997</v>
      </c>
      <c r="L158">
        <f t="shared" si="22"/>
        <v>9.1093870874348575</v>
      </c>
      <c r="O158">
        <f t="shared" si="25"/>
        <v>10.62074104903108</v>
      </c>
    </row>
    <row r="159" spans="1:15" x14ac:dyDescent="0.3">
      <c r="A159" s="1">
        <v>2012</v>
      </c>
      <c r="B159" s="1">
        <v>11</v>
      </c>
      <c r="C159" s="70">
        <v>3466</v>
      </c>
      <c r="D159" s="76">
        <v>3462.9861703882302</v>
      </c>
      <c r="E159">
        <v>3.0138296117725099</v>
      </c>
      <c r="F159">
        <v>8.6954114592397802E-4</v>
      </c>
      <c r="G159">
        <v>0.37316314866879102</v>
      </c>
      <c r="H159" s="70"/>
      <c r="I159" s="76"/>
      <c r="J159" s="70">
        <v>42016.519</v>
      </c>
      <c r="L159">
        <f t="shared" si="22"/>
        <v>12.122480957876515</v>
      </c>
      <c r="O159">
        <f t="shared" si="25"/>
        <v>10.732820827690537</v>
      </c>
    </row>
    <row r="160" spans="1:15" x14ac:dyDescent="0.3">
      <c r="A160" s="1">
        <v>2012</v>
      </c>
      <c r="B160" s="1">
        <v>12</v>
      </c>
      <c r="C160" s="70">
        <v>3471</v>
      </c>
      <c r="D160" s="76">
        <v>3473.75997694639</v>
      </c>
      <c r="E160">
        <v>-2.75997694639182</v>
      </c>
      <c r="F160">
        <v>-7.95153254506429E-4</v>
      </c>
      <c r="G160">
        <v>-0.34173188940270699</v>
      </c>
      <c r="H160" s="70">
        <f t="shared" ref="H160:I160" si="28">AVERAGE(C149:C160)</f>
        <v>3429.5</v>
      </c>
      <c r="I160" s="76">
        <f t="shared" si="28"/>
        <v>3431.7498269640632</v>
      </c>
      <c r="J160" s="70">
        <v>36809.243999999999</v>
      </c>
      <c r="K160" s="73">
        <f t="shared" ref="K160" si="29">SUM(J149:J160)</f>
        <v>441330.36499999993</v>
      </c>
      <c r="L160">
        <f t="shared" si="22"/>
        <v>10.604795159896284</v>
      </c>
      <c r="O160">
        <f t="shared" si="25"/>
        <v>10.72373564237607</v>
      </c>
    </row>
    <row r="161" spans="1:15" x14ac:dyDescent="0.3">
      <c r="A161" s="1">
        <v>2013</v>
      </c>
      <c r="B161" s="1">
        <v>1</v>
      </c>
      <c r="C161" s="70">
        <v>3486</v>
      </c>
      <c r="D161" s="76">
        <v>3477.5834690359702</v>
      </c>
      <c r="E161">
        <v>8.4165309640316099</v>
      </c>
      <c r="F161">
        <v>2.4143806552012598E-3</v>
      </c>
      <c r="G161">
        <v>1.0421090771482799</v>
      </c>
      <c r="H161" s="70"/>
      <c r="I161" s="76"/>
      <c r="J161" s="70">
        <v>36038.112999999998</v>
      </c>
      <c r="L161">
        <f t="shared" si="22"/>
        <v>10.337955536431439</v>
      </c>
      <c r="O161">
        <f t="shared" si="25"/>
        <v>10.705148016028637</v>
      </c>
    </row>
    <row r="162" spans="1:15" x14ac:dyDescent="0.3">
      <c r="A162" s="1">
        <v>2013</v>
      </c>
      <c r="B162" s="1">
        <v>2</v>
      </c>
      <c r="C162" s="70">
        <v>3487</v>
      </c>
      <c r="D162" s="76">
        <v>3494.8454299637301</v>
      </c>
      <c r="E162">
        <v>-7.8454299637260201</v>
      </c>
      <c r="F162">
        <v>-2.2499082201680601E-3</v>
      </c>
      <c r="G162">
        <v>-0.97139710104668897</v>
      </c>
      <c r="H162" s="70"/>
      <c r="I162" s="76"/>
      <c r="J162" s="70">
        <v>37883.864999999998</v>
      </c>
      <c r="L162">
        <f t="shared" si="22"/>
        <v>10.864314597074848</v>
      </c>
      <c r="O162">
        <f t="shared" si="25"/>
        <v>10.716431166686569</v>
      </c>
    </row>
    <row r="163" spans="1:15" x14ac:dyDescent="0.3">
      <c r="A163" s="1">
        <v>2013</v>
      </c>
      <c r="B163" s="1">
        <v>3</v>
      </c>
      <c r="C163" s="70">
        <v>3493</v>
      </c>
      <c r="D163" s="76">
        <v>3492.5399712778699</v>
      </c>
      <c r="E163">
        <v>0.460028722130573</v>
      </c>
      <c r="F163">
        <v>1.3170017810780799E-4</v>
      </c>
      <c r="G163">
        <v>5.6959346924514598E-2</v>
      </c>
      <c r="H163" s="70"/>
      <c r="I163" s="76"/>
      <c r="J163" s="70">
        <v>36347.867999999995</v>
      </c>
      <c r="L163">
        <f t="shared" si="22"/>
        <v>10.405916976810763</v>
      </c>
      <c r="O163">
        <f t="shared" si="25"/>
        <v>10.674845959322651</v>
      </c>
    </row>
    <row r="164" spans="1:15" x14ac:dyDescent="0.3">
      <c r="A164" s="1">
        <v>2013</v>
      </c>
      <c r="B164" s="1">
        <v>4</v>
      </c>
      <c r="C164" s="70">
        <v>3494</v>
      </c>
      <c r="D164" s="76">
        <v>3500.2240932642198</v>
      </c>
      <c r="E164">
        <v>-6.2240932642162097</v>
      </c>
      <c r="F164">
        <v>-1.7813661317161401E-3</v>
      </c>
      <c r="G164">
        <v>-0.77064815841302903</v>
      </c>
      <c r="H164" s="70"/>
      <c r="I164" s="76"/>
      <c r="J164" s="70">
        <v>36330.392</v>
      </c>
      <c r="L164">
        <f t="shared" si="22"/>
        <v>10.397937034917</v>
      </c>
      <c r="O164">
        <f t="shared" si="25"/>
        <v>10.636442634744874</v>
      </c>
    </row>
    <row r="165" spans="1:15" x14ac:dyDescent="0.3">
      <c r="A165" s="1">
        <v>2013</v>
      </c>
      <c r="B165" s="1">
        <v>5</v>
      </c>
      <c r="C165" s="70">
        <v>3499</v>
      </c>
      <c r="D165" s="76">
        <v>3499.8650886540299</v>
      </c>
      <c r="E165">
        <v>-0.86508865402902302</v>
      </c>
      <c r="F165">
        <v>-2.47238826530158E-4</v>
      </c>
      <c r="G165">
        <v>-0.107112626657503</v>
      </c>
      <c r="H165" s="70"/>
      <c r="I165" s="76"/>
      <c r="J165" s="70">
        <v>37607.400999999998</v>
      </c>
      <c r="L165">
        <f t="shared" si="22"/>
        <v>10.748042583595312</v>
      </c>
      <c r="O165">
        <f t="shared" si="25"/>
        <v>10.655554055240303</v>
      </c>
    </row>
    <row r="166" spans="1:15" x14ac:dyDescent="0.3">
      <c r="A166" s="1">
        <v>2013</v>
      </c>
      <c r="B166" s="1">
        <v>6</v>
      </c>
      <c r="C166" s="70">
        <v>3501</v>
      </c>
      <c r="D166" s="76">
        <v>3505.95104368591</v>
      </c>
      <c r="E166">
        <v>-4.9510436859109204</v>
      </c>
      <c r="F166">
        <v>-1.41417985887201E-3</v>
      </c>
      <c r="G166">
        <v>-0.61302306003446205</v>
      </c>
      <c r="H166" s="70"/>
      <c r="I166" s="76"/>
      <c r="J166" s="70">
        <v>36329.947</v>
      </c>
      <c r="L166">
        <f t="shared" si="22"/>
        <v>10.377019994287346</v>
      </c>
      <c r="O166">
        <f t="shared" si="25"/>
        <v>10.580355877103225</v>
      </c>
    </row>
    <row r="167" spans="1:15" x14ac:dyDescent="0.3">
      <c r="A167" s="1">
        <v>2013</v>
      </c>
      <c r="B167" s="1">
        <v>7</v>
      </c>
      <c r="C167" s="70">
        <v>3504</v>
      </c>
      <c r="D167" s="76">
        <v>3507.1194254615498</v>
      </c>
      <c r="E167">
        <v>-3.1194254615538699</v>
      </c>
      <c r="F167">
        <v>-8.9024699245258997E-4</v>
      </c>
      <c r="G167">
        <v>-0.38623770326101198</v>
      </c>
      <c r="H167" s="70"/>
      <c r="I167" s="76"/>
      <c r="J167" s="70">
        <v>30546.677</v>
      </c>
      <c r="L167">
        <f t="shared" si="22"/>
        <v>8.7176589611872153</v>
      </c>
      <c r="O167">
        <f t="shared" si="25"/>
        <v>10.461677661105451</v>
      </c>
    </row>
    <row r="168" spans="1:15" x14ac:dyDescent="0.3">
      <c r="A168" s="1">
        <v>2013</v>
      </c>
      <c r="B168" s="1">
        <v>8</v>
      </c>
      <c r="C168" s="70">
        <v>3504</v>
      </c>
      <c r="D168" s="76">
        <v>3510.4897791912799</v>
      </c>
      <c r="E168">
        <v>-6.4897791912762797</v>
      </c>
      <c r="F168">
        <v>-1.85210593358341E-3</v>
      </c>
      <c r="G168">
        <v>-0.80354457588515504</v>
      </c>
      <c r="H168" s="70"/>
      <c r="I168" s="76"/>
      <c r="J168" s="70">
        <v>42849.17</v>
      </c>
      <c r="L168">
        <f t="shared" si="22"/>
        <v>12.228644406392693</v>
      </c>
      <c r="O168">
        <f t="shared" si="25"/>
        <v>10.552760739183261</v>
      </c>
    </row>
    <row r="169" spans="1:15" x14ac:dyDescent="0.3">
      <c r="A169" s="1">
        <v>2013</v>
      </c>
      <c r="B169" s="1">
        <v>9</v>
      </c>
      <c r="C169" s="70">
        <v>3504</v>
      </c>
      <c r="D169" s="76">
        <v>3509.80483984391</v>
      </c>
      <c r="E169">
        <v>-5.8048398439145803</v>
      </c>
      <c r="F169">
        <v>-1.6566323755464001E-3</v>
      </c>
      <c r="G169">
        <v>-0.71873748443239005</v>
      </c>
      <c r="H169" s="70"/>
      <c r="I169" s="76"/>
      <c r="J169" s="70">
        <v>37543.434000000001</v>
      </c>
      <c r="L169">
        <f t="shared" si="22"/>
        <v>10.714450342465753</v>
      </c>
      <c r="O169">
        <f t="shared" si="25"/>
        <v>10.552383636530836</v>
      </c>
    </row>
    <row r="170" spans="1:15" x14ac:dyDescent="0.3">
      <c r="A170" s="1">
        <v>2013</v>
      </c>
      <c r="B170" s="1">
        <v>10</v>
      </c>
      <c r="C170" s="70">
        <v>3508</v>
      </c>
      <c r="D170" s="76">
        <v>3509.9440364823599</v>
      </c>
      <c r="E170">
        <v>-1.9440364823649401</v>
      </c>
      <c r="F170">
        <v>-5.5417231538339097E-4</v>
      </c>
      <c r="G170">
        <v>-0.240704641049581</v>
      </c>
      <c r="H170" s="70"/>
      <c r="I170" s="76"/>
      <c r="J170" s="70">
        <v>36856.234000000004</v>
      </c>
      <c r="L170">
        <f t="shared" si="22"/>
        <v>10.506338084378564</v>
      </c>
      <c r="O170">
        <f t="shared" si="25"/>
        <v>10.668796219609478</v>
      </c>
    </row>
    <row r="171" spans="1:15" x14ac:dyDescent="0.3">
      <c r="A171" s="1">
        <v>2013</v>
      </c>
      <c r="B171" s="1">
        <v>11</v>
      </c>
      <c r="C171" s="70">
        <v>3526</v>
      </c>
      <c r="D171" s="76">
        <v>3514.7261454013601</v>
      </c>
      <c r="E171">
        <v>11.2738545986376</v>
      </c>
      <c r="F171">
        <v>3.19734957420239E-3</v>
      </c>
      <c r="G171">
        <v>1.39589413523199</v>
      </c>
      <c r="H171" s="70"/>
      <c r="I171" s="76"/>
      <c r="J171" s="70">
        <v>36583.656000000003</v>
      </c>
      <c r="L171">
        <f t="shared" si="22"/>
        <v>10.375398752127056</v>
      </c>
      <c r="O171">
        <f t="shared" si="25"/>
        <v>10.523206035797022</v>
      </c>
    </row>
    <row r="172" spans="1:15" x14ac:dyDescent="0.3">
      <c r="A172" s="1">
        <v>2013</v>
      </c>
      <c r="B172" s="1">
        <v>12</v>
      </c>
      <c r="C172" s="70">
        <v>3535</v>
      </c>
      <c r="D172" s="76">
        <v>3535.4010894909102</v>
      </c>
      <c r="E172">
        <v>-0.401089490910636</v>
      </c>
      <c r="F172">
        <v>-1.13462373666375E-4</v>
      </c>
      <c r="G172">
        <v>-4.9661671894632997E-2</v>
      </c>
      <c r="H172" s="70">
        <f t="shared" ref="H172:I172" si="30">AVERAGE(C161:C172)</f>
        <v>3503.4166666666665</v>
      </c>
      <c r="I172" s="76">
        <f t="shared" si="30"/>
        <v>3504.874534312758</v>
      </c>
      <c r="J172" s="70">
        <v>36612.731</v>
      </c>
      <c r="K172" s="73">
        <f t="shared" ref="K172" si="31">SUM(J161:J172)</f>
        <v>441529.48800000001</v>
      </c>
      <c r="L172">
        <f t="shared" si="22"/>
        <v>10.35720820367751</v>
      </c>
      <c r="O172">
        <f t="shared" si="25"/>
        <v>10.502573789445458</v>
      </c>
    </row>
    <row r="173" spans="1:15" x14ac:dyDescent="0.3">
      <c r="A173" s="1">
        <v>2014</v>
      </c>
      <c r="B173" s="1">
        <v>1</v>
      </c>
      <c r="C173" s="70">
        <v>3545</v>
      </c>
      <c r="D173" s="76">
        <v>3542.0228223478398</v>
      </c>
      <c r="E173">
        <v>2.9771776521643001</v>
      </c>
      <c r="F173">
        <v>8.3982444348781405E-4</v>
      </c>
      <c r="G173">
        <v>0.36862501532546799</v>
      </c>
      <c r="H173" s="70"/>
      <c r="I173" s="76"/>
      <c r="J173" s="70">
        <v>34628.398999999998</v>
      </c>
      <c r="L173">
        <f t="shared" si="22"/>
        <v>9.7682366713681237</v>
      </c>
      <c r="O173">
        <f t="shared" si="25"/>
        <v>10.455097217356849</v>
      </c>
    </row>
    <row r="174" spans="1:15" x14ac:dyDescent="0.3">
      <c r="A174" s="1">
        <v>2014</v>
      </c>
      <c r="B174" s="1">
        <v>2</v>
      </c>
      <c r="C174" s="70">
        <v>3559</v>
      </c>
      <c r="D174" s="76">
        <v>3552.7031150469602</v>
      </c>
      <c r="E174">
        <v>6.2968849530411699</v>
      </c>
      <c r="F174">
        <v>1.7692848982976E-3</v>
      </c>
      <c r="G174">
        <v>0.77966100230199298</v>
      </c>
      <c r="H174" s="70"/>
      <c r="I174" s="76"/>
      <c r="J174" s="70">
        <v>33826.311000000002</v>
      </c>
      <c r="L174">
        <f t="shared" si="22"/>
        <v>9.5044425400393369</v>
      </c>
      <c r="O174">
        <f t="shared" si="25"/>
        <v>10.341774545937223</v>
      </c>
    </row>
    <row r="175" spans="1:15" x14ac:dyDescent="0.3">
      <c r="A175" s="1">
        <v>2014</v>
      </c>
      <c r="B175" s="1">
        <v>3</v>
      </c>
      <c r="C175" s="70">
        <v>3565</v>
      </c>
      <c r="D175" s="76">
        <v>3567.36900499594</v>
      </c>
      <c r="E175">
        <v>-2.3690049959418502</v>
      </c>
      <c r="F175">
        <v>-6.6451753041847097E-4</v>
      </c>
      <c r="G175">
        <v>-0.29332294036949302</v>
      </c>
      <c r="H175" s="70"/>
      <c r="I175" s="76"/>
      <c r="J175" s="70">
        <v>43198.112000000001</v>
      </c>
      <c r="L175">
        <f t="shared" si="22"/>
        <v>12.117282468443198</v>
      </c>
      <c r="O175">
        <f t="shared" si="25"/>
        <v>10.484388336906592</v>
      </c>
    </row>
    <row r="176" spans="1:15" x14ac:dyDescent="0.3">
      <c r="A176" s="1">
        <v>2014</v>
      </c>
      <c r="B176" s="1">
        <v>4</v>
      </c>
      <c r="C176" s="70">
        <v>3565</v>
      </c>
      <c r="D176" s="76">
        <v>3571.60412863079</v>
      </c>
      <c r="E176">
        <v>-6.6041286307859099</v>
      </c>
      <c r="F176">
        <v>-1.8524904995191899E-3</v>
      </c>
      <c r="G176">
        <v>-0.81770297313801998</v>
      </c>
      <c r="H176" s="70"/>
      <c r="I176" s="76"/>
      <c r="J176" s="70">
        <v>36794.230000000003</v>
      </c>
      <c r="L176">
        <f t="shared" si="22"/>
        <v>10.320962131837309</v>
      </c>
      <c r="O176">
        <f t="shared" si="25"/>
        <v>10.477973761649951</v>
      </c>
    </row>
    <row r="177" spans="1:20" x14ac:dyDescent="0.3">
      <c r="A177" s="1">
        <v>2014</v>
      </c>
      <c r="B177" s="1">
        <v>5</v>
      </c>
      <c r="C177" s="70">
        <v>3577</v>
      </c>
      <c r="D177" s="76">
        <v>3570.7434466219902</v>
      </c>
      <c r="E177">
        <v>6.2565533780093601</v>
      </c>
      <c r="F177">
        <v>1.7491063399522899E-3</v>
      </c>
      <c r="G177">
        <v>0.77466727025063298</v>
      </c>
      <c r="H177" s="70"/>
      <c r="I177" s="76"/>
      <c r="J177" s="70">
        <v>37910.372000000003</v>
      </c>
      <c r="L177">
        <f t="shared" si="22"/>
        <v>10.59837070170534</v>
      </c>
      <c r="O177">
        <f t="shared" si="25"/>
        <v>10.465501104825785</v>
      </c>
      <c r="P177" s="78"/>
      <c r="S177" s="79">
        <v>2015</v>
      </c>
      <c r="T177" s="86">
        <v>2014</v>
      </c>
    </row>
    <row r="178" spans="1:20" ht="15" thickBot="1" x14ac:dyDescent="0.35">
      <c r="A178" s="1">
        <v>2014</v>
      </c>
      <c r="B178" s="1">
        <v>6</v>
      </c>
      <c r="C178" s="70">
        <v>3578</v>
      </c>
      <c r="D178" s="76">
        <v>3585.3495498913899</v>
      </c>
      <c r="E178">
        <v>-7.3495498913875998</v>
      </c>
      <c r="F178">
        <v>-2.0540944358266098E-3</v>
      </c>
      <c r="G178">
        <v>-0.90999874978187301</v>
      </c>
      <c r="H178" s="70"/>
      <c r="I178" s="76"/>
      <c r="J178" s="70">
        <v>25050.665000000005</v>
      </c>
      <c r="L178">
        <f t="shared" si="22"/>
        <v>7.0013038010061504</v>
      </c>
      <c r="O178">
        <f t="shared" si="25"/>
        <v>10.184191422052352</v>
      </c>
      <c r="P178" s="78"/>
      <c r="S178" s="98" t="s">
        <v>108</v>
      </c>
      <c r="T178" s="98"/>
    </row>
    <row r="179" spans="1:20" x14ac:dyDescent="0.3">
      <c r="A179" s="1">
        <v>2014</v>
      </c>
      <c r="B179" s="1">
        <v>7</v>
      </c>
      <c r="C179" s="70">
        <v>3579</v>
      </c>
      <c r="D179" s="76">
        <v>3583.58382725613</v>
      </c>
      <c r="E179">
        <v>-4.5838272561309203</v>
      </c>
      <c r="F179">
        <v>-1.28075642808911E-3</v>
      </c>
      <c r="G179">
        <v>-0.56755544678773096</v>
      </c>
      <c r="H179" s="70"/>
      <c r="I179" s="76"/>
      <c r="J179" s="70">
        <v>48367.955999999998</v>
      </c>
      <c r="L179">
        <f t="shared" si="22"/>
        <v>13.514377200335289</v>
      </c>
      <c r="O179">
        <f t="shared" si="25"/>
        <v>10.583917941981358</v>
      </c>
      <c r="Q179">
        <v>1</v>
      </c>
      <c r="R179" s="78" t="s">
        <v>85</v>
      </c>
      <c r="S179" s="80">
        <f>AVERAGE(L184:L185)</f>
        <v>11.086039196599252</v>
      </c>
      <c r="T179" s="84">
        <v>10.09659840447387</v>
      </c>
    </row>
    <row r="180" spans="1:20" x14ac:dyDescent="0.3">
      <c r="A180" s="1">
        <v>2014</v>
      </c>
      <c r="B180" s="1">
        <v>8</v>
      </c>
      <c r="C180" s="70">
        <v>3555</v>
      </c>
      <c r="D180" s="76">
        <v>3585.1452651059499</v>
      </c>
      <c r="E180">
        <v>-30.1452651059471</v>
      </c>
      <c r="F180">
        <v>-8.4796807611665706E-3</v>
      </c>
      <c r="G180">
        <v>-3.73249436545778</v>
      </c>
      <c r="H180" s="70"/>
      <c r="I180" s="76"/>
      <c r="J180" s="70">
        <v>36996.050000000003</v>
      </c>
      <c r="L180">
        <f t="shared" si="22"/>
        <v>10.406765119549931</v>
      </c>
      <c r="O180">
        <f t="shared" si="25"/>
        <v>10.432094668077795</v>
      </c>
      <c r="Q180">
        <v>2</v>
      </c>
      <c r="R180" s="78" t="s">
        <v>86</v>
      </c>
      <c r="S180" s="81">
        <f t="shared" ref="S180:S184" si="32">AVERAGE(L185:L186)</f>
        <v>10.234352542917829</v>
      </c>
      <c r="T180" s="82">
        <v>10.265588382774174</v>
      </c>
    </row>
    <row r="181" spans="1:20" x14ac:dyDescent="0.3">
      <c r="A181" s="1">
        <v>2014</v>
      </c>
      <c r="B181" s="1">
        <v>9</v>
      </c>
      <c r="C181" s="70">
        <v>3553</v>
      </c>
      <c r="D181" s="76">
        <v>3555.9655595251402</v>
      </c>
      <c r="E181">
        <v>-2.9655595251424498</v>
      </c>
      <c r="F181">
        <v>-8.3466353085912004E-4</v>
      </c>
      <c r="G181">
        <v>-0.36718649443358597</v>
      </c>
      <c r="H181" s="70"/>
      <c r="I181" s="76"/>
      <c r="J181" s="70">
        <v>37347.159999999996</v>
      </c>
      <c r="L181">
        <f t="shared" si="22"/>
        <v>10.511443850267378</v>
      </c>
      <c r="O181">
        <f t="shared" si="25"/>
        <v>10.415177460394599</v>
      </c>
      <c r="Q181">
        <v>3</v>
      </c>
      <c r="R181" s="78" t="s">
        <v>87</v>
      </c>
      <c r="S181" s="81">
        <f t="shared" si="32"/>
        <v>10.231610628160237</v>
      </c>
      <c r="T181" s="82">
        <v>11.219122300140253</v>
      </c>
    </row>
    <row r="182" spans="1:20" x14ac:dyDescent="0.3">
      <c r="A182" s="1">
        <v>2014</v>
      </c>
      <c r="B182" s="1">
        <v>10</v>
      </c>
      <c r="C182" s="70">
        <v>3577</v>
      </c>
      <c r="D182" s="76">
        <v>3559.4903997960801</v>
      </c>
      <c r="E182">
        <v>17.509600203917699</v>
      </c>
      <c r="F182">
        <v>4.8950517763258804E-3</v>
      </c>
      <c r="G182">
        <v>2.16798505081475</v>
      </c>
      <c r="H182" s="70"/>
      <c r="I182" s="76"/>
      <c r="J182" s="70">
        <v>31885.576999999997</v>
      </c>
      <c r="L182">
        <f t="shared" si="22"/>
        <v>8.9140556332121879</v>
      </c>
      <c r="O182">
        <f t="shared" si="25"/>
        <v>10.282487256130734</v>
      </c>
      <c r="Q182">
        <v>4</v>
      </c>
      <c r="R182" s="78" t="s">
        <v>88</v>
      </c>
      <c r="S182" s="81">
        <f t="shared" si="32"/>
        <v>10.704850214533128</v>
      </c>
      <c r="T182" s="82">
        <v>10.320962131837309</v>
      </c>
    </row>
    <row r="183" spans="1:20" x14ac:dyDescent="0.3">
      <c r="A183" s="1">
        <v>2014</v>
      </c>
      <c r="B183" s="1">
        <v>11</v>
      </c>
      <c r="C183" s="70">
        <v>3595</v>
      </c>
      <c r="D183" s="76">
        <v>3587.6364476970398</v>
      </c>
      <c r="E183">
        <v>7.3635523029606702</v>
      </c>
      <c r="F183">
        <v>2.0482760230766798E-3</v>
      </c>
      <c r="G183">
        <v>0.91173248548184505</v>
      </c>
      <c r="H183" s="70"/>
      <c r="I183" s="76"/>
      <c r="J183" s="70">
        <v>36774.741000000002</v>
      </c>
      <c r="L183">
        <f t="shared" si="22"/>
        <v>10.229413351877609</v>
      </c>
      <c r="O183">
        <f t="shared" si="25"/>
        <v>10.270321806109948</v>
      </c>
      <c r="Q183">
        <v>5</v>
      </c>
      <c r="R183" s="78" t="s">
        <v>89</v>
      </c>
      <c r="S183" s="81">
        <f t="shared" si="32"/>
        <v>10.623510467158697</v>
      </c>
      <c r="T183" s="82">
        <v>10.59837070170534</v>
      </c>
    </row>
    <row r="184" spans="1:20" x14ac:dyDescent="0.3">
      <c r="A184" s="1">
        <v>2014</v>
      </c>
      <c r="B184" s="1">
        <v>12</v>
      </c>
      <c r="C184" s="70">
        <v>3610</v>
      </c>
      <c r="D184" s="76">
        <v>3603.5632607589801</v>
      </c>
      <c r="E184">
        <v>6.4367392410190396</v>
      </c>
      <c r="F184">
        <v>1.78303026067009E-3</v>
      </c>
      <c r="G184">
        <v>0.79697733174968199</v>
      </c>
      <c r="H184" s="70">
        <f t="shared" ref="H184:I184" si="33">AVERAGE(C173:C184)</f>
        <v>3571.5</v>
      </c>
      <c r="I184" s="76">
        <f t="shared" si="33"/>
        <v>3572.0980689728526</v>
      </c>
      <c r="J184" s="70">
        <v>43167.759999999995</v>
      </c>
      <c r="K184" s="73">
        <f t="shared" ref="K184" si="34">SUM(J173:J184)</f>
        <v>445947.33299999998</v>
      </c>
      <c r="L184">
        <f t="shared" si="22"/>
        <v>11.957828254847644</v>
      </c>
      <c r="O184">
        <f t="shared" si="25"/>
        <v>10.403706810374125</v>
      </c>
      <c r="Q184">
        <v>6</v>
      </c>
      <c r="R184" s="78" t="s">
        <v>90</v>
      </c>
      <c r="S184" s="81">
        <f t="shared" si="32"/>
        <v>9.8905053503632452</v>
      </c>
      <c r="T184" s="82">
        <v>10.377019994287346</v>
      </c>
    </row>
    <row r="185" spans="1:20" x14ac:dyDescent="0.3">
      <c r="A185" s="1">
        <v>2015</v>
      </c>
      <c r="B185" s="1">
        <v>1</v>
      </c>
      <c r="C185" s="70">
        <v>3614</v>
      </c>
      <c r="D185" s="76">
        <v>3618.36552711681</v>
      </c>
      <c r="E185">
        <v>-4.3655271168136096</v>
      </c>
      <c r="F185">
        <v>-1.20794884250515E-3</v>
      </c>
      <c r="G185">
        <v>-0.54052619237192701</v>
      </c>
      <c r="H185" s="70"/>
      <c r="I185" s="76"/>
      <c r="J185" s="70">
        <v>36914.300000000003</v>
      </c>
      <c r="L185">
        <f t="shared" si="22"/>
        <v>10.214250138350858</v>
      </c>
      <c r="M185" s="73">
        <f t="shared" ref="M185:M189" si="35">J185</f>
        <v>36914.300000000003</v>
      </c>
      <c r="N185" s="70"/>
      <c r="O185">
        <f t="shared" si="25"/>
        <v>10.440874599289353</v>
      </c>
      <c r="Q185">
        <v>7</v>
      </c>
      <c r="R185" s="78" t="s">
        <v>91</v>
      </c>
      <c r="S185" s="81">
        <f>AVERAGE(L178:L179)</f>
        <v>10.257840500670721</v>
      </c>
      <c r="T185" s="82">
        <v>10.473151683789954</v>
      </c>
    </row>
    <row r="186" spans="1:20" x14ac:dyDescent="0.3">
      <c r="A186" s="1">
        <v>2015</v>
      </c>
      <c r="B186" s="1">
        <v>2</v>
      </c>
      <c r="C186" s="70">
        <v>3618</v>
      </c>
      <c r="D186" s="76">
        <v>3620.1677371262899</v>
      </c>
      <c r="E186">
        <v>-2.1677371262862799</v>
      </c>
      <c r="F186">
        <v>-5.9915343457332302E-4</v>
      </c>
      <c r="G186">
        <v>-0.26840256939923102</v>
      </c>
      <c r="H186" s="70"/>
      <c r="I186" s="76"/>
      <c r="J186" s="70">
        <v>37100.618000000002</v>
      </c>
      <c r="L186">
        <f t="shared" si="22"/>
        <v>10.254454947484799</v>
      </c>
      <c r="M186" s="73">
        <f t="shared" si="35"/>
        <v>37100.618000000002</v>
      </c>
      <c r="N186" s="70"/>
      <c r="O186">
        <f t="shared" si="25"/>
        <v>10.503375633243142</v>
      </c>
      <c r="Q186">
        <v>8</v>
      </c>
      <c r="R186" s="78" t="s">
        <v>92</v>
      </c>
      <c r="S186" s="81">
        <f t="shared" ref="S186:S190" si="36">AVERAGE(L179:L180)</f>
        <v>11.96057115994261</v>
      </c>
      <c r="T186" s="82">
        <v>11.471547374429223</v>
      </c>
    </row>
    <row r="187" spans="1:20" x14ac:dyDescent="0.3">
      <c r="A187" s="1">
        <v>2015</v>
      </c>
      <c r="B187" s="1">
        <v>3</v>
      </c>
      <c r="C187" s="70">
        <v>3633</v>
      </c>
      <c r="D187" s="76">
        <v>3624.6118805424499</v>
      </c>
      <c r="E187">
        <v>8.3881194575519693</v>
      </c>
      <c r="F187">
        <v>2.3088685542394598E-3</v>
      </c>
      <c r="G187">
        <v>1.0385912514639899</v>
      </c>
      <c r="H187" s="70"/>
      <c r="I187" s="76"/>
      <c r="J187" s="70">
        <v>37088.447999999997</v>
      </c>
      <c r="L187">
        <f t="shared" si="22"/>
        <v>10.208766308835672</v>
      </c>
      <c r="M187" s="73">
        <f t="shared" si="35"/>
        <v>37088.447999999997</v>
      </c>
      <c r="N187" s="70"/>
      <c r="O187">
        <f t="shared" si="25"/>
        <v>10.344332619942515</v>
      </c>
      <c r="Q187">
        <v>9</v>
      </c>
      <c r="R187" s="78" t="s">
        <v>93</v>
      </c>
      <c r="S187" s="81">
        <f t="shared" si="36"/>
        <v>10.459104484908654</v>
      </c>
      <c r="T187" s="82">
        <v>10.714450342465753</v>
      </c>
    </row>
    <row r="188" spans="1:20" x14ac:dyDescent="0.3">
      <c r="A188" s="1">
        <v>2015</v>
      </c>
      <c r="B188" s="1">
        <v>4</v>
      </c>
      <c r="C188" s="70">
        <v>3643</v>
      </c>
      <c r="D188" s="76">
        <v>3641.7477097497199</v>
      </c>
      <c r="E188">
        <v>1.2522902502791999</v>
      </c>
      <c r="F188">
        <v>3.4375247056799398E-4</v>
      </c>
      <c r="G188">
        <v>0.15505474198542399</v>
      </c>
      <c r="H188" s="70"/>
      <c r="I188" s="76"/>
      <c r="J188" s="70">
        <v>40805.003000000004</v>
      </c>
      <c r="L188">
        <f t="shared" si="22"/>
        <v>11.200934120230581</v>
      </c>
      <c r="M188" s="73">
        <f t="shared" si="35"/>
        <v>40805.003000000004</v>
      </c>
      <c r="N188" s="70"/>
      <c r="O188">
        <f t="shared" si="25"/>
        <v>10.417663618975288</v>
      </c>
      <c r="Q188">
        <v>10</v>
      </c>
      <c r="R188" s="78" t="s">
        <v>94</v>
      </c>
      <c r="S188" s="81">
        <f t="shared" si="36"/>
        <v>9.712749741739783</v>
      </c>
      <c r="T188" s="82">
        <v>10.506338084378564</v>
      </c>
    </row>
    <row r="189" spans="1:20" x14ac:dyDescent="0.3">
      <c r="A189" s="1">
        <v>2015</v>
      </c>
      <c r="B189" s="1">
        <v>5</v>
      </c>
      <c r="C189" s="70">
        <v>3663</v>
      </c>
      <c r="D189" s="76">
        <v>3650.2912776805201</v>
      </c>
      <c r="E189">
        <v>12.708722319479</v>
      </c>
      <c r="F189">
        <v>3.46948466270242E-3</v>
      </c>
      <c r="G189">
        <v>1.5735550602361299</v>
      </c>
      <c r="H189" s="70"/>
      <c r="I189" s="76"/>
      <c r="J189" s="70">
        <v>36798.815999999999</v>
      </c>
      <c r="L189">
        <f t="shared" si="22"/>
        <v>10.046086814086813</v>
      </c>
      <c r="M189" s="73">
        <f t="shared" si="35"/>
        <v>36798.815999999999</v>
      </c>
      <c r="N189" s="70"/>
      <c r="O189">
        <f t="shared" si="25"/>
        <v>10.371639961673743</v>
      </c>
      <c r="Q189">
        <v>11</v>
      </c>
      <c r="R189" s="78" t="s">
        <v>95</v>
      </c>
      <c r="S189" s="81">
        <f t="shared" si="36"/>
        <v>9.5717344925448984</v>
      </c>
      <c r="T189" s="82">
        <v>10.375398752127056</v>
      </c>
    </row>
    <row r="190" spans="1:20" ht="15" thickBot="1" x14ac:dyDescent="0.35">
      <c r="A190" s="1">
        <v>2015</v>
      </c>
      <c r="B190" s="1">
        <v>6</v>
      </c>
      <c r="C190" s="70">
        <v>3705</v>
      </c>
      <c r="D190" s="76">
        <v>3672.60699870498</v>
      </c>
      <c r="E190">
        <v>32.393001295020397</v>
      </c>
      <c r="F190">
        <v>8.7430502820568003E-3</v>
      </c>
      <c r="G190">
        <v>4.0108021737077904</v>
      </c>
      <c r="H190" s="70"/>
      <c r="I190" s="76"/>
      <c r="J190" s="70">
        <v>36067.892999999996</v>
      </c>
      <c r="L190">
        <f t="shared" si="22"/>
        <v>9.7349238866396757</v>
      </c>
      <c r="M190" s="73">
        <f>J190</f>
        <v>36067.892999999996</v>
      </c>
      <c r="N190" s="70"/>
      <c r="O190">
        <f t="shared" si="25"/>
        <v>10.599441635476538</v>
      </c>
      <c r="Q190">
        <v>12</v>
      </c>
      <c r="R190" s="78" t="s">
        <v>96</v>
      </c>
      <c r="S190" s="85">
        <f t="shared" si="36"/>
        <v>11.093620803362626</v>
      </c>
      <c r="T190" s="83">
        <v>10.35720820367751</v>
      </c>
    </row>
    <row r="191" spans="1:20" x14ac:dyDescent="0.3">
      <c r="A191" s="1">
        <v>2015</v>
      </c>
      <c r="B191" s="1">
        <v>7</v>
      </c>
      <c r="D191" s="76">
        <v>3718.5810613203698</v>
      </c>
      <c r="E191"/>
      <c r="F191"/>
      <c r="G191"/>
      <c r="H191" s="70"/>
      <c r="I191" s="76"/>
      <c r="L191" s="87">
        <f>VLOOKUP(B191,$Q$179:$S$190,3,0)</f>
        <v>10.257840500670721</v>
      </c>
      <c r="M191" s="92">
        <f>L191*D191</f>
        <v>38144.611415839201</v>
      </c>
      <c r="N191" s="76"/>
      <c r="S191" s="90">
        <f>SUM(S179:S190)</f>
        <v>125.82648958290167</v>
      </c>
      <c r="T191" s="90">
        <f>SUM(T179:T190)</f>
        <v>126.77575635608636</v>
      </c>
    </row>
    <row r="192" spans="1:20" x14ac:dyDescent="0.3">
      <c r="A192" s="1">
        <v>2015</v>
      </c>
      <c r="B192" s="1">
        <v>8</v>
      </c>
      <c r="D192" s="76">
        <v>3725.5705677893402</v>
      </c>
      <c r="E192"/>
      <c r="F192"/>
      <c r="G192"/>
      <c r="H192" s="70"/>
      <c r="I192" s="76"/>
      <c r="L192" s="87">
        <f t="shared" ref="L192:L255" si="37">VLOOKUP(B192,$Q$179:$S$190,3,0)</f>
        <v>11.96057115994261</v>
      </c>
      <c r="M192" s="92">
        <f t="shared" ref="M192:M255" si="38">L192*D192</f>
        <v>44559.951887432195</v>
      </c>
      <c r="N192" s="76"/>
    </row>
    <row r="193" spans="1:14" x14ac:dyDescent="0.3">
      <c r="A193" s="1">
        <v>2015</v>
      </c>
      <c r="B193" s="1">
        <v>9</v>
      </c>
      <c r="D193" s="76">
        <v>3732.5557024270001</v>
      </c>
      <c r="E193"/>
      <c r="F193"/>
      <c r="G193"/>
      <c r="H193" s="70"/>
      <c r="I193" s="76"/>
      <c r="L193" s="87">
        <f t="shared" si="37"/>
        <v>10.459104484908654</v>
      </c>
      <c r="M193" s="92">
        <f t="shared" si="38"/>
        <v>39039.19008742561</v>
      </c>
      <c r="N193" s="76"/>
    </row>
    <row r="194" spans="1:14" x14ac:dyDescent="0.3">
      <c r="A194" s="1">
        <v>2015</v>
      </c>
      <c r="B194" s="1">
        <v>10</v>
      </c>
      <c r="D194" s="76">
        <v>3739.5364679678401</v>
      </c>
      <c r="E194"/>
      <c r="F194"/>
      <c r="G194"/>
      <c r="H194" s="70"/>
      <c r="I194" s="76"/>
      <c r="L194" s="87">
        <f t="shared" si="37"/>
        <v>9.712749741739783</v>
      </c>
      <c r="M194" s="92">
        <f t="shared" si="38"/>
        <v>36321.181863481135</v>
      </c>
      <c r="N194" s="76"/>
    </row>
    <row r="195" spans="1:14" x14ac:dyDescent="0.3">
      <c r="A195" s="1">
        <v>2015</v>
      </c>
      <c r="B195" s="1">
        <v>11</v>
      </c>
      <c r="D195" s="76">
        <v>3746.5128671446801</v>
      </c>
      <c r="E195"/>
      <c r="F195"/>
      <c r="G195"/>
      <c r="H195" s="70"/>
      <c r="I195" s="76"/>
      <c r="L195" s="87">
        <f t="shared" si="37"/>
        <v>9.5717344925448984</v>
      </c>
      <c r="M195" s="92">
        <f t="shared" si="38"/>
        <v>35860.626437212013</v>
      </c>
      <c r="N195" s="76"/>
    </row>
    <row r="196" spans="1:14" x14ac:dyDescent="0.3">
      <c r="A196" s="1">
        <v>2015</v>
      </c>
      <c r="B196" s="1">
        <v>12</v>
      </c>
      <c r="D196" s="76">
        <v>3753.48490268861</v>
      </c>
      <c r="E196"/>
      <c r="F196"/>
      <c r="G196"/>
      <c r="H196" s="70">
        <f t="shared" ref="H196:I196" si="39">AVERAGE(C185:C196)</f>
        <v>3646</v>
      </c>
      <c r="I196" s="76">
        <f t="shared" si="39"/>
        <v>3687.0027250215503</v>
      </c>
      <c r="K196" s="73">
        <f t="shared" ref="K196" si="40">SUM(J185:J196)</f>
        <v>224775.07799999998</v>
      </c>
      <c r="L196" s="87">
        <f t="shared" si="37"/>
        <v>11.093620803362626</v>
      </c>
      <c r="M196" s="92">
        <f t="shared" si="38"/>
        <v>41639.738201573906</v>
      </c>
      <c r="N196" s="76">
        <f>SUM(M185:M196)</f>
        <v>460340.37789296394</v>
      </c>
    </row>
    <row r="197" spans="1:14" x14ac:dyDescent="0.3">
      <c r="A197" s="1">
        <v>2016</v>
      </c>
      <c r="B197" s="1">
        <v>1</v>
      </c>
      <c r="D197" s="76">
        <v>3760.4525773290202</v>
      </c>
      <c r="E197"/>
      <c r="F197"/>
      <c r="G197"/>
      <c r="H197" s="70"/>
      <c r="I197" s="76"/>
      <c r="L197" s="87">
        <f t="shared" si="37"/>
        <v>11.086039196599252</v>
      </c>
      <c r="M197" s="92">
        <f t="shared" si="38"/>
        <v>41688.524669222199</v>
      </c>
      <c r="N197" s="76"/>
    </row>
    <row r="198" spans="1:14" x14ac:dyDescent="0.3">
      <c r="A198" s="1">
        <v>2016</v>
      </c>
      <c r="B198" s="1">
        <v>2</v>
      </c>
      <c r="D198" s="76">
        <v>3767.4158937935899</v>
      </c>
      <c r="E198"/>
      <c r="F198"/>
      <c r="G198"/>
      <c r="H198" s="70"/>
      <c r="I198" s="76"/>
      <c r="L198" s="87">
        <f t="shared" si="37"/>
        <v>10.234352542917829</v>
      </c>
      <c r="M198" s="92">
        <f t="shared" si="38"/>
        <v>38557.062432875471</v>
      </c>
      <c r="N198" s="76"/>
    </row>
    <row r="199" spans="1:14" x14ac:dyDescent="0.3">
      <c r="A199" s="1">
        <v>2016</v>
      </c>
      <c r="B199" s="1">
        <v>3</v>
      </c>
      <c r="D199" s="76">
        <v>3774.3748548082799</v>
      </c>
      <c r="E199"/>
      <c r="F199"/>
      <c r="G199"/>
      <c r="H199" s="70"/>
      <c r="I199" s="76"/>
      <c r="L199" s="87">
        <f t="shared" si="37"/>
        <v>10.231610628160237</v>
      </c>
      <c r="M199" s="92">
        <f t="shared" si="38"/>
        <v>38617.933879117147</v>
      </c>
      <c r="N199" s="76"/>
    </row>
    <row r="200" spans="1:14" x14ac:dyDescent="0.3">
      <c r="A200" s="1">
        <v>2016</v>
      </c>
      <c r="B200" s="1">
        <v>4</v>
      </c>
      <c r="D200" s="76">
        <v>3781.3294630973801</v>
      </c>
      <c r="E200"/>
      <c r="F200"/>
      <c r="G200"/>
      <c r="H200" s="70"/>
      <c r="I200" s="76"/>
      <c r="L200" s="87">
        <f t="shared" si="37"/>
        <v>10.704850214533128</v>
      </c>
      <c r="M200" s="92">
        <f t="shared" si="38"/>
        <v>40478.565514258429</v>
      </c>
      <c r="N200" s="76"/>
    </row>
    <row r="201" spans="1:14" x14ac:dyDescent="0.3">
      <c r="A201" s="1">
        <v>2016</v>
      </c>
      <c r="B201" s="1">
        <v>5</v>
      </c>
      <c r="D201" s="76">
        <v>3788.2797213834401</v>
      </c>
      <c r="E201"/>
      <c r="F201"/>
      <c r="G201"/>
      <c r="H201" s="70"/>
      <c r="I201" s="76"/>
      <c r="L201" s="87">
        <f t="shared" si="37"/>
        <v>10.623510467158697</v>
      </c>
      <c r="M201" s="92">
        <f t="shared" si="38"/>
        <v>40244.829272642011</v>
      </c>
      <c r="N201" s="76"/>
    </row>
    <row r="202" spans="1:14" x14ac:dyDescent="0.3">
      <c r="A202" s="1">
        <v>2016</v>
      </c>
      <c r="B202" s="1">
        <v>6</v>
      </c>
      <c r="D202" s="76">
        <v>3795.2256323873298</v>
      </c>
      <c r="E202"/>
      <c r="F202"/>
      <c r="G202"/>
      <c r="H202" s="70"/>
      <c r="I202" s="76"/>
      <c r="L202" s="87">
        <f t="shared" si="37"/>
        <v>9.8905053503632452</v>
      </c>
      <c r="M202" s="92">
        <f t="shared" si="38"/>
        <v>37536.699422962614</v>
      </c>
      <c r="N202" s="76"/>
    </row>
    <row r="203" spans="1:14" x14ac:dyDescent="0.3">
      <c r="A203" s="1">
        <v>2016</v>
      </c>
      <c r="B203" s="1">
        <v>7</v>
      </c>
      <c r="D203" s="76">
        <v>3802.1671988282001</v>
      </c>
      <c r="E203"/>
      <c r="F203"/>
      <c r="G203"/>
      <c r="H203" s="70"/>
      <c r="I203" s="76"/>
      <c r="L203" s="87">
        <f t="shared" si="37"/>
        <v>10.257840500670721</v>
      </c>
      <c r="M203" s="92">
        <f t="shared" si="38"/>
        <v>39002.024682461655</v>
      </c>
      <c r="N203" s="76"/>
    </row>
    <row r="204" spans="1:14" x14ac:dyDescent="0.3">
      <c r="A204" s="1">
        <v>2016</v>
      </c>
      <c r="B204" s="1">
        <v>8</v>
      </c>
      <c r="D204" s="76">
        <v>3809.1044234235201</v>
      </c>
      <c r="E204"/>
      <c r="F204"/>
      <c r="G204"/>
      <c r="H204" s="70"/>
      <c r="I204" s="76"/>
      <c r="L204" s="87">
        <f t="shared" si="37"/>
        <v>11.96057115994261</v>
      </c>
      <c r="M204" s="92">
        <f t="shared" si="38"/>
        <v>45559.064512009179</v>
      </c>
      <c r="N204" s="76"/>
    </row>
    <row r="205" spans="1:14" x14ac:dyDescent="0.3">
      <c r="A205" s="1">
        <v>2016</v>
      </c>
      <c r="B205" s="1">
        <v>9</v>
      </c>
      <c r="D205" s="76">
        <v>3816.0373088890401</v>
      </c>
      <c r="E205"/>
      <c r="F205"/>
      <c r="G205"/>
      <c r="H205" s="70"/>
      <c r="I205" s="76"/>
      <c r="L205" s="87">
        <f t="shared" si="37"/>
        <v>10.459104484908654</v>
      </c>
      <c r="M205" s="92">
        <f t="shared" si="38"/>
        <v>39912.332931980105</v>
      </c>
      <c r="N205" s="76"/>
    </row>
    <row r="206" spans="1:14" x14ac:dyDescent="0.3">
      <c r="A206" s="1">
        <v>2016</v>
      </c>
      <c r="B206" s="1">
        <v>10</v>
      </c>
      <c r="D206" s="76">
        <v>3822.9658579388201</v>
      </c>
      <c r="E206"/>
      <c r="F206"/>
      <c r="G206"/>
      <c r="H206" s="70"/>
      <c r="I206" s="76"/>
      <c r="L206" s="87">
        <f t="shared" si="37"/>
        <v>9.712749741739783</v>
      </c>
      <c r="M206" s="92">
        <f t="shared" si="38"/>
        <v>37131.510649375283</v>
      </c>
      <c r="N206" s="76"/>
    </row>
    <row r="207" spans="1:14" x14ac:dyDescent="0.3">
      <c r="A207" s="1">
        <v>2016</v>
      </c>
      <c r="B207" s="1">
        <v>11</v>
      </c>
      <c r="D207" s="76">
        <v>3829.8900732852399</v>
      </c>
      <c r="E207"/>
      <c r="F207"/>
      <c r="G207"/>
      <c r="H207" s="70"/>
      <c r="I207" s="76"/>
      <c r="L207" s="87">
        <f t="shared" si="37"/>
        <v>9.5717344925448984</v>
      </c>
      <c r="M207" s="92">
        <f t="shared" si="38"/>
        <v>36658.690917119638</v>
      </c>
      <c r="N207" s="76"/>
    </row>
    <row r="208" spans="1:14" x14ac:dyDescent="0.3">
      <c r="A208" s="1">
        <v>2016</v>
      </c>
      <c r="B208" s="1">
        <v>12</v>
      </c>
      <c r="D208" s="76">
        <v>3836.80995763894</v>
      </c>
      <c r="E208"/>
      <c r="F208"/>
      <c r="G208"/>
      <c r="H208" s="70" t="e">
        <f t="shared" ref="H208:I208" si="41">AVERAGE(C197:C208)</f>
        <v>#DIV/0!</v>
      </c>
      <c r="I208" s="76">
        <f t="shared" si="41"/>
        <v>3798.671080233567</v>
      </c>
      <c r="K208" s="73"/>
      <c r="L208" s="87">
        <f t="shared" si="37"/>
        <v>11.093620803362626</v>
      </c>
      <c r="M208" s="92">
        <f t="shared" si="38"/>
        <v>42564.114764612219</v>
      </c>
      <c r="N208" s="76">
        <f t="shared" ref="N208" si="42">SUM(M197:M208)</f>
        <v>477951.35364863591</v>
      </c>
    </row>
    <row r="209" spans="1:14" x14ac:dyDescent="0.3">
      <c r="A209" s="1">
        <v>2017</v>
      </c>
      <c r="B209" s="1">
        <v>1</v>
      </c>
      <c r="D209" s="76">
        <v>3843.7255137089101</v>
      </c>
      <c r="E209"/>
      <c r="F209"/>
      <c r="G209"/>
      <c r="H209" s="70"/>
      <c r="I209" s="76"/>
      <c r="L209" s="87">
        <f t="shared" si="37"/>
        <v>11.086039196599252</v>
      </c>
      <c r="M209" s="92">
        <f t="shared" si="38"/>
        <v>42611.691705945574</v>
      </c>
      <c r="N209" s="76"/>
    </row>
    <row r="210" spans="1:14" x14ac:dyDescent="0.3">
      <c r="A210" s="1">
        <v>2017</v>
      </c>
      <c r="B210" s="1">
        <v>2</v>
      </c>
      <c r="D210" s="76">
        <v>3850.6367442024198</v>
      </c>
      <c r="E210"/>
      <c r="F210"/>
      <c r="G210"/>
      <c r="H210" s="70"/>
      <c r="I210" s="76"/>
      <c r="L210" s="87">
        <f t="shared" si="37"/>
        <v>10.234352542917829</v>
      </c>
      <c r="M210" s="92">
        <f t="shared" si="38"/>
        <v>39408.773954880868</v>
      </c>
      <c r="N210" s="76"/>
    </row>
    <row r="211" spans="1:14" x14ac:dyDescent="0.3">
      <c r="A211" s="1">
        <v>2017</v>
      </c>
      <c r="B211" s="1">
        <v>3</v>
      </c>
      <c r="D211" s="76">
        <v>3857.5436518250499</v>
      </c>
      <c r="E211"/>
      <c r="F211"/>
      <c r="G211"/>
      <c r="H211" s="70"/>
      <c r="I211" s="76"/>
      <c r="L211" s="87">
        <f t="shared" si="37"/>
        <v>10.231610628160237</v>
      </c>
      <c r="M211" s="92">
        <f t="shared" si="38"/>
        <v>39468.884626605235</v>
      </c>
      <c r="N211" s="76"/>
    </row>
    <row r="212" spans="1:14" x14ac:dyDescent="0.3">
      <c r="A212" s="1">
        <v>2017</v>
      </c>
      <c r="B212" s="1">
        <v>4</v>
      </c>
      <c r="D212" s="76">
        <v>3864.4462392807</v>
      </c>
      <c r="E212"/>
      <c r="F212"/>
      <c r="G212"/>
      <c r="H212" s="70"/>
      <c r="I212" s="76"/>
      <c r="L212" s="87">
        <f t="shared" si="37"/>
        <v>10.704850214533128</v>
      </c>
      <c r="M212" s="92">
        <f t="shared" si="38"/>
        <v>41368.318153615743</v>
      </c>
      <c r="N212" s="76"/>
    </row>
    <row r="213" spans="1:14" x14ac:dyDescent="0.3">
      <c r="A213" s="1">
        <v>2017</v>
      </c>
      <c r="B213" s="1">
        <v>5</v>
      </c>
      <c r="D213" s="76">
        <v>3871.3445092715601</v>
      </c>
      <c r="E213"/>
      <c r="F213"/>
      <c r="G213"/>
      <c r="H213" s="70"/>
      <c r="I213" s="76"/>
      <c r="L213" s="87">
        <f t="shared" si="37"/>
        <v>10.623510467158697</v>
      </c>
      <c r="M213" s="92">
        <f t="shared" si="38"/>
        <v>41127.268916223766</v>
      </c>
      <c r="N213" s="76"/>
    </row>
    <row r="214" spans="1:14" x14ac:dyDescent="0.3">
      <c r="A214" s="1">
        <v>2017</v>
      </c>
      <c r="B214" s="1">
        <v>6</v>
      </c>
      <c r="D214" s="76">
        <v>3878.2384644981498</v>
      </c>
      <c r="E214"/>
      <c r="F214"/>
      <c r="G214"/>
      <c r="H214" s="70"/>
      <c r="I214" s="76"/>
      <c r="L214" s="87">
        <f t="shared" si="37"/>
        <v>9.8905053503632452</v>
      </c>
      <c r="M214" s="92">
        <f t="shared" si="38"/>
        <v>38357.738283103485</v>
      </c>
      <c r="N214" s="76"/>
    </row>
    <row r="215" spans="1:14" x14ac:dyDescent="0.3">
      <c r="A215" s="1">
        <v>2017</v>
      </c>
      <c r="B215" s="1">
        <v>7</v>
      </c>
      <c r="D215" s="76">
        <v>3885.12810765928</v>
      </c>
      <c r="E215"/>
      <c r="F215"/>
      <c r="G215"/>
      <c r="H215" s="70"/>
      <c r="I215" s="76"/>
      <c r="L215" s="87">
        <f t="shared" si="37"/>
        <v>10.257840500670721</v>
      </c>
      <c r="M215" s="92">
        <f t="shared" si="38"/>
        <v>39853.024453041558</v>
      </c>
      <c r="N215" s="76"/>
    </row>
    <row r="216" spans="1:14" x14ac:dyDescent="0.3">
      <c r="A216" s="1">
        <v>2017</v>
      </c>
      <c r="B216" s="1">
        <v>8</v>
      </c>
      <c r="D216" s="76">
        <v>3892.0134414520799</v>
      </c>
      <c r="E216"/>
      <c r="F216"/>
      <c r="G216"/>
      <c r="H216" s="70"/>
      <c r="I216" s="76"/>
      <c r="L216" s="87">
        <f t="shared" si="37"/>
        <v>11.96057115994261</v>
      </c>
      <c r="M216" s="92">
        <f t="shared" si="38"/>
        <v>46550.703721940736</v>
      </c>
      <c r="N216" s="76"/>
    </row>
    <row r="217" spans="1:14" x14ac:dyDescent="0.3">
      <c r="A217" s="1">
        <v>2017</v>
      </c>
      <c r="B217" s="1">
        <v>9</v>
      </c>
      <c r="D217" s="76">
        <v>3898.8944685720098</v>
      </c>
      <c r="E217"/>
      <c r="F217"/>
      <c r="G217"/>
      <c r="H217" s="70"/>
      <c r="I217" s="76"/>
      <c r="L217" s="87">
        <f t="shared" si="37"/>
        <v>10.459104484908654</v>
      </c>
      <c r="M217" s="92">
        <f t="shared" si="38"/>
        <v>40778.94462242705</v>
      </c>
      <c r="N217" s="76"/>
    </row>
    <row r="218" spans="1:14" x14ac:dyDescent="0.3">
      <c r="A218" s="1">
        <v>2017</v>
      </c>
      <c r="B218" s="1">
        <v>10</v>
      </c>
      <c r="D218" s="76">
        <v>3905.7711917128199</v>
      </c>
      <c r="E218"/>
      <c r="F218"/>
      <c r="G218"/>
      <c r="H218" s="70"/>
      <c r="I218" s="76"/>
      <c r="L218" s="87">
        <f t="shared" si="37"/>
        <v>9.712749741739783</v>
      </c>
      <c r="M218" s="92">
        <f t="shared" si="38"/>
        <v>37935.778133603373</v>
      </c>
      <c r="N218" s="76"/>
    </row>
    <row r="219" spans="1:14" x14ac:dyDescent="0.3">
      <c r="A219" s="1">
        <v>2017</v>
      </c>
      <c r="B219" s="1">
        <v>11</v>
      </c>
      <c r="D219" s="76">
        <v>3912.6436135665799</v>
      </c>
      <c r="E219"/>
      <c r="F219"/>
      <c r="G219"/>
      <c r="H219" s="70"/>
      <c r="I219" s="76"/>
      <c r="L219" s="87">
        <f t="shared" si="37"/>
        <v>9.5717344925448984</v>
      </c>
      <c r="M219" s="92">
        <f t="shared" si="38"/>
        <v>37450.785833010748</v>
      </c>
      <c r="N219" s="76"/>
    </row>
    <row r="220" spans="1:14" x14ac:dyDescent="0.3">
      <c r="A220" s="1">
        <v>2017</v>
      </c>
      <c r="B220" s="1">
        <v>12</v>
      </c>
      <c r="D220" s="76">
        <v>3919.5117368236902</v>
      </c>
      <c r="E220"/>
      <c r="F220"/>
      <c r="G220"/>
      <c r="H220" s="70" t="e">
        <f t="shared" ref="H220:I220" si="43">AVERAGE(C209:C220)</f>
        <v>#DIV/0!</v>
      </c>
      <c r="I220" s="76">
        <f t="shared" si="43"/>
        <v>3881.658140214437</v>
      </c>
      <c r="K220" s="73"/>
      <c r="L220" s="87">
        <f t="shared" si="37"/>
        <v>11.093620803362626</v>
      </c>
      <c r="M220" s="92">
        <f t="shared" si="38"/>
        <v>43481.576942651263</v>
      </c>
      <c r="N220" s="76">
        <f t="shared" ref="N220" si="44">SUM(M209:M220)</f>
        <v>488393.48934704944</v>
      </c>
    </row>
    <row r="221" spans="1:14" x14ac:dyDescent="0.3">
      <c r="A221" s="1">
        <v>2018</v>
      </c>
      <c r="B221" s="1">
        <v>1</v>
      </c>
      <c r="D221" s="76">
        <v>3926.3755641728499</v>
      </c>
      <c r="E221"/>
      <c r="F221"/>
      <c r="G221"/>
      <c r="H221" s="70"/>
      <c r="I221" s="76"/>
      <c r="L221" s="87">
        <f t="shared" si="37"/>
        <v>11.086039196599252</v>
      </c>
      <c r="M221" s="92">
        <f t="shared" si="38"/>
        <v>43527.953404989712</v>
      </c>
      <c r="N221" s="76"/>
    </row>
    <row r="222" spans="1:14" x14ac:dyDescent="0.3">
      <c r="A222" s="1">
        <v>2018</v>
      </c>
      <c r="B222" s="1">
        <v>2</v>
      </c>
      <c r="D222" s="76">
        <v>3933.2350983010801</v>
      </c>
      <c r="E222"/>
      <c r="F222"/>
      <c r="G222"/>
      <c r="H222" s="70"/>
      <c r="I222" s="76"/>
      <c r="L222" s="87">
        <f t="shared" si="37"/>
        <v>10.234352542917829</v>
      </c>
      <c r="M222" s="92">
        <f t="shared" si="38"/>
        <v>40254.114630191318</v>
      </c>
      <c r="N222" s="76"/>
    </row>
    <row r="223" spans="1:14" x14ac:dyDescent="0.3">
      <c r="A223" s="1">
        <v>2018</v>
      </c>
      <c r="B223" s="1">
        <v>3</v>
      </c>
      <c r="D223" s="76">
        <v>3940.0903418937501</v>
      </c>
      <c r="E223"/>
      <c r="F223"/>
      <c r="G223"/>
      <c r="H223" s="70"/>
      <c r="I223" s="76"/>
      <c r="L223" s="87">
        <f t="shared" si="37"/>
        <v>10.231610628160237</v>
      </c>
      <c r="M223" s="92">
        <f t="shared" si="38"/>
        <v>40313.470218031594</v>
      </c>
      <c r="N223" s="76"/>
    </row>
    <row r="224" spans="1:14" x14ac:dyDescent="0.3">
      <c r="A224" s="1">
        <v>2018</v>
      </c>
      <c r="B224" s="1">
        <v>4</v>
      </c>
      <c r="D224" s="76">
        <v>3946.9412976345002</v>
      </c>
      <c r="E224"/>
      <c r="F224"/>
      <c r="G224"/>
      <c r="H224" s="70"/>
      <c r="I224" s="76"/>
      <c r="L224" s="87">
        <f t="shared" si="37"/>
        <v>10.704850214533128</v>
      </c>
      <c r="M224" s="92">
        <f t="shared" si="38"/>
        <v>42251.415396732344</v>
      </c>
      <c r="N224" s="76"/>
    </row>
    <row r="225" spans="1:14" x14ac:dyDescent="0.3">
      <c r="A225" s="1">
        <v>2018</v>
      </c>
      <c r="B225" s="1">
        <v>5</v>
      </c>
      <c r="D225" s="76">
        <v>3953.7879682053299</v>
      </c>
      <c r="E225"/>
      <c r="F225"/>
      <c r="G225"/>
      <c r="H225" s="70"/>
      <c r="I225" s="76"/>
      <c r="L225" s="87">
        <f t="shared" si="37"/>
        <v>10.623510467158697</v>
      </c>
      <c r="M225" s="92">
        <f t="shared" si="38"/>
        <v>42003.107865155442</v>
      </c>
      <c r="N225" s="76"/>
    </row>
    <row r="226" spans="1:14" x14ac:dyDescent="0.3">
      <c r="A226" s="1">
        <v>2018</v>
      </c>
      <c r="B226" s="1">
        <v>6</v>
      </c>
      <c r="D226" s="76">
        <v>3960.6303562865401</v>
      </c>
      <c r="E226"/>
      <c r="F226"/>
      <c r="G226"/>
      <c r="H226" s="70"/>
      <c r="I226" s="76"/>
      <c r="L226" s="87">
        <f t="shared" si="37"/>
        <v>9.8905053503632452</v>
      </c>
      <c r="M226" s="92">
        <f t="shared" si="38"/>
        <v>39172.63572966311</v>
      </c>
      <c r="N226" s="76"/>
    </row>
    <row r="227" spans="1:14" x14ac:dyDescent="0.3">
      <c r="A227" s="1">
        <v>2018</v>
      </c>
      <c r="B227" s="1">
        <v>7</v>
      </c>
      <c r="D227" s="76">
        <v>3967.46846455677</v>
      </c>
      <c r="E227"/>
      <c r="F227"/>
      <c r="G227"/>
      <c r="H227" s="70"/>
      <c r="I227" s="76"/>
      <c r="L227" s="87">
        <f t="shared" si="37"/>
        <v>10.257840500670721</v>
      </c>
      <c r="M227" s="92">
        <f t="shared" si="38"/>
        <v>40697.658700864311</v>
      </c>
      <c r="N227" s="76"/>
    </row>
    <row r="228" spans="1:14" x14ac:dyDescent="0.3">
      <c r="A228" s="1">
        <v>2018</v>
      </c>
      <c r="B228" s="1">
        <v>8</v>
      </c>
      <c r="D228" s="76">
        <v>3974.3022956929799</v>
      </c>
      <c r="E228"/>
      <c r="F228"/>
      <c r="G228"/>
      <c r="H228" s="70"/>
      <c r="I228" s="76"/>
      <c r="L228" s="87">
        <f t="shared" si="37"/>
        <v>11.96057115994261</v>
      </c>
      <c r="M228" s="92">
        <f t="shared" si="38"/>
        <v>47534.925418759165</v>
      </c>
      <c r="N228" s="76"/>
    </row>
    <row r="229" spans="1:14" x14ac:dyDescent="0.3">
      <c r="A229" s="1">
        <v>2018</v>
      </c>
      <c r="B229" s="1">
        <v>9</v>
      </c>
      <c r="D229" s="76">
        <v>3981.1318523704499</v>
      </c>
      <c r="E229"/>
      <c r="F229"/>
      <c r="G229"/>
      <c r="H229" s="70"/>
      <c r="I229" s="76"/>
      <c r="L229" s="87">
        <f t="shared" si="37"/>
        <v>10.459104484908654</v>
      </c>
      <c r="M229" s="92">
        <f t="shared" si="38"/>
        <v>41639.074012140467</v>
      </c>
      <c r="N229" s="76"/>
    </row>
    <row r="230" spans="1:14" x14ac:dyDescent="0.3">
      <c r="A230" s="1">
        <v>2018</v>
      </c>
      <c r="B230" s="1">
        <v>10</v>
      </c>
      <c r="D230" s="76">
        <v>3987.9571372627902</v>
      </c>
      <c r="E230"/>
      <c r="F230"/>
      <c r="G230"/>
      <c r="H230" s="70"/>
      <c r="I230" s="76"/>
      <c r="L230" s="87">
        <f t="shared" si="37"/>
        <v>9.712749741739783</v>
      </c>
      <c r="M230" s="92">
        <f t="shared" si="38"/>
        <v>38734.029655018487</v>
      </c>
      <c r="N230" s="76"/>
    </row>
    <row r="231" spans="1:14" x14ac:dyDescent="0.3">
      <c r="A231" s="1">
        <v>2018</v>
      </c>
      <c r="B231" s="1">
        <v>11</v>
      </c>
      <c r="D231" s="76">
        <v>3994.7781530419302</v>
      </c>
      <c r="E231"/>
      <c r="F231"/>
      <c r="G231"/>
      <c r="H231" s="70"/>
      <c r="I231" s="76"/>
      <c r="L231" s="87">
        <f t="shared" si="37"/>
        <v>9.5717344925448984</v>
      </c>
      <c r="M231" s="92">
        <f t="shared" si="38"/>
        <v>38236.955837536247</v>
      </c>
      <c r="N231" s="76"/>
    </row>
    <row r="232" spans="1:14" x14ac:dyDescent="0.3">
      <c r="A232" s="1">
        <v>2018</v>
      </c>
      <c r="B232" s="1">
        <v>12</v>
      </c>
      <c r="D232" s="76">
        <v>4001.59490237815</v>
      </c>
      <c r="E232"/>
      <c r="F232"/>
      <c r="G232"/>
      <c r="H232" s="70" t="e">
        <f t="shared" ref="H232:I232" si="45">AVERAGE(C221:C232)</f>
        <v>#DIV/0!</v>
      </c>
      <c r="I232" s="76">
        <f t="shared" si="45"/>
        <v>3964.0244526497595</v>
      </c>
      <c r="K232" s="73"/>
      <c r="L232" s="87">
        <f t="shared" si="37"/>
        <v>11.093620803362626</v>
      </c>
      <c r="M232" s="92">
        <f t="shared" si="38"/>
        <v>44392.176455652079</v>
      </c>
      <c r="N232" s="76">
        <f t="shared" ref="N232" si="46">SUM(M221:M232)</f>
        <v>498757.51732473425</v>
      </c>
    </row>
    <row r="233" spans="1:14" x14ac:dyDescent="0.3">
      <c r="A233" s="1">
        <v>2019</v>
      </c>
      <c r="B233" s="1">
        <v>1</v>
      </c>
      <c r="D233" s="76">
        <v>4008.4073879400298</v>
      </c>
      <c r="E233"/>
      <c r="F233"/>
      <c r="G233"/>
      <c r="H233" s="70"/>
      <c r="I233" s="76"/>
      <c r="L233" s="87">
        <f t="shared" si="37"/>
        <v>11.086039196599252</v>
      </c>
      <c r="M233" s="92">
        <f t="shared" si="38"/>
        <v>44437.361418641194</v>
      </c>
      <c r="N233" s="76"/>
    </row>
    <row r="234" spans="1:14" x14ac:dyDescent="0.3">
      <c r="A234" s="1">
        <v>2019</v>
      </c>
      <c r="B234" s="1">
        <v>2</v>
      </c>
      <c r="D234" s="76">
        <v>4015.2156123945101</v>
      </c>
      <c r="E234"/>
      <c r="F234"/>
      <c r="G234"/>
      <c r="H234" s="70"/>
      <c r="I234" s="76"/>
      <c r="L234" s="87">
        <f t="shared" si="37"/>
        <v>10.234352542917829</v>
      </c>
      <c r="M234" s="92">
        <f t="shared" si="38"/>
        <v>41093.132113073123</v>
      </c>
      <c r="N234" s="76"/>
    </row>
    <row r="235" spans="1:14" x14ac:dyDescent="0.3">
      <c r="A235" s="1">
        <v>2019</v>
      </c>
      <c r="B235" s="1">
        <v>3</v>
      </c>
      <c r="D235" s="76">
        <v>4022.0195784068501</v>
      </c>
      <c r="E235"/>
      <c r="F235"/>
      <c r="G235"/>
      <c r="H235" s="70"/>
      <c r="I235" s="76"/>
      <c r="L235" s="87">
        <f t="shared" si="37"/>
        <v>10.231610628160237</v>
      </c>
      <c r="M235" s="92">
        <f t="shared" si="38"/>
        <v>41151.738265096079</v>
      </c>
      <c r="N235" s="76"/>
    </row>
    <row r="236" spans="1:14" x14ac:dyDescent="0.3">
      <c r="A236" s="1">
        <v>2019</v>
      </c>
      <c r="B236" s="1">
        <v>4</v>
      </c>
      <c r="D236" s="76">
        <v>4028.81928864063</v>
      </c>
      <c r="E236"/>
      <c r="F236"/>
      <c r="G236"/>
      <c r="H236" s="70"/>
      <c r="I236" s="76"/>
      <c r="L236" s="87">
        <f t="shared" si="37"/>
        <v>10.704850214533128</v>
      </c>
      <c r="M236" s="92">
        <f t="shared" si="38"/>
        <v>43127.907026319852</v>
      </c>
      <c r="N236" s="76"/>
    </row>
    <row r="237" spans="1:14" x14ac:dyDescent="0.3">
      <c r="A237" s="1">
        <v>2019</v>
      </c>
      <c r="B237" s="1">
        <v>5</v>
      </c>
      <c r="D237" s="76">
        <v>4035.6147457577799</v>
      </c>
      <c r="E237"/>
      <c r="F237"/>
      <c r="G237"/>
      <c r="H237" s="70"/>
      <c r="I237" s="76"/>
      <c r="L237" s="87">
        <f t="shared" si="37"/>
        <v>10.623510467158697</v>
      </c>
      <c r="M237" s="92">
        <f t="shared" si="38"/>
        <v>42872.395492977761</v>
      </c>
      <c r="N237" s="76"/>
    </row>
    <row r="238" spans="1:14" x14ac:dyDescent="0.3">
      <c r="A238" s="1">
        <v>2019</v>
      </c>
      <c r="B238" s="1">
        <v>6</v>
      </c>
      <c r="D238" s="76">
        <v>4042.40595241857</v>
      </c>
      <c r="E238"/>
      <c r="F238"/>
      <c r="G238"/>
      <c r="H238" s="70"/>
      <c r="I238" s="76"/>
      <c r="L238" s="87">
        <f t="shared" si="37"/>
        <v>9.8905053503632452</v>
      </c>
      <c r="M238" s="92">
        <f t="shared" si="38"/>
        <v>39981.437700736096</v>
      </c>
      <c r="N238" s="76"/>
    </row>
    <row r="239" spans="1:14" x14ac:dyDescent="0.3">
      <c r="A239" s="1">
        <v>2019</v>
      </c>
      <c r="B239" s="1">
        <v>7</v>
      </c>
      <c r="D239" s="76">
        <v>4049.1929112815801</v>
      </c>
      <c r="E239"/>
      <c r="F239"/>
      <c r="G239"/>
      <c r="H239" s="70"/>
      <c r="I239" s="76"/>
      <c r="L239" s="87">
        <f t="shared" si="37"/>
        <v>10.257840500670721</v>
      </c>
      <c r="M239" s="92">
        <f t="shared" si="38"/>
        <v>41535.975040372978</v>
      </c>
      <c r="N239" s="76"/>
    </row>
    <row r="240" spans="1:14" x14ac:dyDescent="0.3">
      <c r="A240" s="1">
        <v>2019</v>
      </c>
      <c r="B240" s="1">
        <v>8</v>
      </c>
      <c r="D240" s="76">
        <v>4055.9756250037499</v>
      </c>
      <c r="E240"/>
      <c r="F240"/>
      <c r="G240"/>
      <c r="H240" s="70"/>
      <c r="I240" s="76"/>
      <c r="L240" s="87">
        <f t="shared" si="37"/>
        <v>11.96057115994261</v>
      </c>
      <c r="M240" s="92">
        <f t="shared" si="38"/>
        <v>48511.785085850053</v>
      </c>
      <c r="N240" s="76"/>
    </row>
    <row r="241" spans="1:14" x14ac:dyDescent="0.3">
      <c r="A241" s="1">
        <v>2019</v>
      </c>
      <c r="B241" s="1">
        <v>9</v>
      </c>
      <c r="D241" s="76">
        <v>4062.75409624036</v>
      </c>
      <c r="E241"/>
      <c r="F241"/>
      <c r="G241"/>
      <c r="H241" s="70"/>
      <c r="I241" s="76"/>
      <c r="L241" s="87">
        <f t="shared" si="37"/>
        <v>10.459104484908654</v>
      </c>
      <c r="M241" s="92">
        <f t="shared" si="38"/>
        <v>42492.76958906855</v>
      </c>
      <c r="N241" s="76"/>
    </row>
    <row r="242" spans="1:14" x14ac:dyDescent="0.3">
      <c r="A242" s="1">
        <v>2019</v>
      </c>
      <c r="B242" s="1">
        <v>10</v>
      </c>
      <c r="D242" s="76">
        <v>4069.52832764502</v>
      </c>
      <c r="E242"/>
      <c r="F242"/>
      <c r="G242"/>
      <c r="H242" s="70"/>
      <c r="I242" s="76"/>
      <c r="L242" s="87">
        <f t="shared" si="37"/>
        <v>9.712749741739783</v>
      </c>
      <c r="M242" s="92">
        <f t="shared" si="38"/>
        <v>39526.310213336896</v>
      </c>
      <c r="N242" s="76"/>
    </row>
    <row r="243" spans="1:14" x14ac:dyDescent="0.3">
      <c r="A243" s="1">
        <v>2019</v>
      </c>
      <c r="B243" s="1">
        <v>11</v>
      </c>
      <c r="D243" s="76">
        <v>4076.29832186967</v>
      </c>
      <c r="E243"/>
      <c r="F243"/>
      <c r="G243"/>
      <c r="H243" s="70"/>
      <c r="I243" s="76"/>
      <c r="L243" s="87">
        <f t="shared" si="37"/>
        <v>9.5717344925448984</v>
      </c>
      <c r="M243" s="92">
        <f t="shared" si="38"/>
        <v>39017.245249342806</v>
      </c>
      <c r="N243" s="76"/>
    </row>
    <row r="244" spans="1:14" x14ac:dyDescent="0.3">
      <c r="A244" s="1">
        <v>2019</v>
      </c>
      <c r="B244" s="1">
        <v>12</v>
      </c>
      <c r="D244" s="76">
        <v>4083.0640815646102</v>
      </c>
      <c r="E244"/>
      <c r="F244"/>
      <c r="G244"/>
      <c r="H244" s="70" t="e">
        <f t="shared" ref="H244:I244" si="47">AVERAGE(C233:C244)</f>
        <v>#DIV/0!</v>
      </c>
      <c r="I244" s="76">
        <f t="shared" si="47"/>
        <v>4045.7746607636132</v>
      </c>
      <c r="K244" s="73"/>
      <c r="L244" s="87">
        <f t="shared" si="37"/>
        <v>11.093620803362626</v>
      </c>
      <c r="M244" s="92">
        <f t="shared" si="38"/>
        <v>45295.964636707875</v>
      </c>
      <c r="N244" s="76">
        <f t="shared" ref="N244" si="48">SUM(M233:M244)</f>
        <v>509044.02183152322</v>
      </c>
    </row>
    <row r="245" spans="1:14" x14ac:dyDescent="0.3">
      <c r="A245" s="1">
        <v>2020</v>
      </c>
      <c r="B245" s="1">
        <v>1</v>
      </c>
      <c r="D245" s="76">
        <v>4089.8256093784698</v>
      </c>
      <c r="E245"/>
      <c r="F245"/>
      <c r="G245"/>
      <c r="H245" s="70"/>
      <c r="I245" s="76"/>
      <c r="L245" s="87">
        <f t="shared" si="37"/>
        <v>11.086039196599252</v>
      </c>
      <c r="M245" s="92">
        <f t="shared" si="38"/>
        <v>45339.967012825138</v>
      </c>
      <c r="N245" s="76"/>
    </row>
    <row r="246" spans="1:14" x14ac:dyDescent="0.3">
      <c r="A246" s="1">
        <v>2020</v>
      </c>
      <c r="B246" s="1">
        <v>2</v>
      </c>
      <c r="D246" s="76">
        <v>4096.58290795824</v>
      </c>
      <c r="E246"/>
      <c r="F246"/>
      <c r="G246"/>
      <c r="H246" s="70"/>
      <c r="I246" s="76"/>
      <c r="L246" s="87">
        <f t="shared" si="37"/>
        <v>10.234352542917829</v>
      </c>
      <c r="M246" s="92">
        <f t="shared" si="38"/>
        <v>41925.873701336131</v>
      </c>
      <c r="N246" s="76"/>
    </row>
    <row r="247" spans="1:14" x14ac:dyDescent="0.3">
      <c r="A247" s="1">
        <v>2020</v>
      </c>
      <c r="B247" s="1">
        <v>3</v>
      </c>
      <c r="D247" s="76">
        <v>4103.33597994922</v>
      </c>
      <c r="E247"/>
      <c r="F247"/>
      <c r="G247"/>
      <c r="H247" s="70"/>
      <c r="I247" s="76"/>
      <c r="L247" s="87">
        <f t="shared" si="37"/>
        <v>10.231610628160237</v>
      </c>
      <c r="M247" s="92">
        <f t="shared" si="38"/>
        <v>41983.73602336074</v>
      </c>
      <c r="N247" s="76"/>
    </row>
    <row r="248" spans="1:14" x14ac:dyDescent="0.3">
      <c r="A248" s="1">
        <v>2020</v>
      </c>
      <c r="B248" s="1">
        <v>4</v>
      </c>
      <c r="D248" s="76">
        <v>4110.0848279951097</v>
      </c>
      <c r="E248"/>
      <c r="F248"/>
      <c r="G248"/>
      <c r="H248" s="70"/>
      <c r="I248" s="76"/>
      <c r="L248" s="87">
        <f t="shared" si="37"/>
        <v>10.704850214533128</v>
      </c>
      <c r="M248" s="92">
        <f t="shared" si="38"/>
        <v>43997.842452712801</v>
      </c>
      <c r="N248" s="76"/>
    </row>
    <row r="249" spans="1:14" x14ac:dyDescent="0.3">
      <c r="A249" s="1">
        <v>2020</v>
      </c>
      <c r="B249" s="1">
        <v>5</v>
      </c>
      <c r="D249" s="76">
        <v>4116.82945473789</v>
      </c>
      <c r="E249"/>
      <c r="F249"/>
      <c r="G249"/>
      <c r="H249" s="70"/>
      <c r="I249" s="76"/>
      <c r="L249" s="87">
        <f t="shared" si="37"/>
        <v>10.623510467158697</v>
      </c>
      <c r="M249" s="92">
        <f t="shared" si="38"/>
        <v>43735.180803915209</v>
      </c>
      <c r="N249" s="76"/>
    </row>
    <row r="250" spans="1:14" x14ac:dyDescent="0.3">
      <c r="A250" s="1">
        <v>2020</v>
      </c>
      <c r="B250" s="1">
        <v>6</v>
      </c>
      <c r="D250" s="76">
        <v>4123.5698628179498</v>
      </c>
      <c r="E250"/>
      <c r="F250"/>
      <c r="G250"/>
      <c r="H250" s="70"/>
      <c r="I250" s="76"/>
      <c r="L250" s="87">
        <f t="shared" si="37"/>
        <v>9.8905053503632452</v>
      </c>
      <c r="M250" s="92">
        <f t="shared" si="38"/>
        <v>40784.189790797565</v>
      </c>
      <c r="N250" s="76"/>
    </row>
    <row r="251" spans="1:14" x14ac:dyDescent="0.3">
      <c r="A251" s="1">
        <v>2020</v>
      </c>
      <c r="B251" s="1">
        <v>7</v>
      </c>
      <c r="D251" s="76">
        <v>4130.3060548739804</v>
      </c>
      <c r="E251"/>
      <c r="F251"/>
      <c r="G251"/>
      <c r="H251" s="70"/>
      <c r="I251" s="76"/>
      <c r="L251" s="87">
        <f t="shared" si="37"/>
        <v>10.257840500670721</v>
      </c>
      <c r="M251" s="92">
        <f t="shared" si="38"/>
        <v>42368.020729851822</v>
      </c>
      <c r="N251" s="76"/>
    </row>
    <row r="252" spans="1:14" x14ac:dyDescent="0.3">
      <c r="A252" s="1">
        <v>2020</v>
      </c>
      <c r="B252" s="1">
        <v>8</v>
      </c>
      <c r="D252" s="76">
        <v>4137.03803354305</v>
      </c>
      <c r="E252"/>
      <c r="F252"/>
      <c r="G252"/>
      <c r="H252" s="70"/>
      <c r="I252" s="76"/>
      <c r="L252" s="87">
        <f t="shared" si="37"/>
        <v>11.96057115994261</v>
      </c>
      <c r="M252" s="92">
        <f t="shared" si="38"/>
        <v>49481.337791580692</v>
      </c>
      <c r="N252" s="76"/>
    </row>
    <row r="253" spans="1:14" x14ac:dyDescent="0.3">
      <c r="A253" s="1">
        <v>2020</v>
      </c>
      <c r="B253" s="1">
        <v>9</v>
      </c>
      <c r="D253" s="76">
        <v>4143.7658014605704</v>
      </c>
      <c r="E253"/>
      <c r="F253"/>
      <c r="G253"/>
      <c r="H253" s="70"/>
      <c r="I253" s="76"/>
      <c r="L253" s="87">
        <f t="shared" si="37"/>
        <v>10.459104484908654</v>
      </c>
      <c r="M253" s="92">
        <f t="shared" si="38"/>
        <v>43340.079478467356</v>
      </c>
      <c r="N253" s="76"/>
    </row>
    <row r="254" spans="1:14" x14ac:dyDescent="0.3">
      <c r="A254" s="1">
        <v>2020</v>
      </c>
      <c r="B254" s="1">
        <v>10</v>
      </c>
      <c r="D254" s="76">
        <v>4150.48936126029</v>
      </c>
      <c r="E254"/>
      <c r="F254"/>
      <c r="G254"/>
      <c r="H254" s="70"/>
      <c r="I254" s="76"/>
      <c r="L254" s="87">
        <f t="shared" si="37"/>
        <v>9.712749741739783</v>
      </c>
      <c r="M254" s="92">
        <f t="shared" si="38"/>
        <v>40312.664471674601</v>
      </c>
      <c r="N254" s="76"/>
    </row>
    <row r="255" spans="1:14" x14ac:dyDescent="0.3">
      <c r="A255" s="1">
        <v>2020</v>
      </c>
      <c r="B255" s="1">
        <v>11</v>
      </c>
      <c r="D255" s="76">
        <v>4157.2087155743402</v>
      </c>
      <c r="E255"/>
      <c r="F255"/>
      <c r="G255"/>
      <c r="H255" s="70"/>
      <c r="I255" s="76"/>
      <c r="L255" s="87">
        <f t="shared" si="37"/>
        <v>9.5717344925448984</v>
      </c>
      <c r="M255" s="92">
        <f t="shared" si="38"/>
        <v>39791.698055571185</v>
      </c>
      <c r="N255" s="76"/>
    </row>
    <row r="256" spans="1:14" x14ac:dyDescent="0.3">
      <c r="A256" s="1">
        <v>2020</v>
      </c>
      <c r="B256" s="1">
        <v>12</v>
      </c>
      <c r="D256" s="76">
        <v>4163.9238670331897</v>
      </c>
      <c r="E256"/>
      <c r="F256"/>
      <c r="G256"/>
      <c r="H256" s="70" t="e">
        <f t="shared" ref="H256:I256" si="49">AVERAGE(C245:C256)</f>
        <v>#DIV/0!</v>
      </c>
      <c r="I256" s="76">
        <f t="shared" si="49"/>
        <v>4126.9133730485255</v>
      </c>
      <c r="K256" s="73"/>
      <c r="L256" s="87">
        <f t="shared" ref="L256:L319" si="50">VLOOKUP(B256,$Q$179:$S$190,3,0)</f>
        <v>11.093620803362626</v>
      </c>
      <c r="M256" s="92">
        <f t="shared" ref="M256:M319" si="51">L256*D256</f>
        <v>46192.992434937543</v>
      </c>
      <c r="N256" s="76">
        <f t="shared" ref="N256" si="52">SUM(M245:M256)</f>
        <v>519253.58274703077</v>
      </c>
    </row>
    <row r="257" spans="1:14" x14ac:dyDescent="0.3">
      <c r="A257" s="1">
        <v>2021</v>
      </c>
      <c r="B257" s="1">
        <v>1</v>
      </c>
      <c r="D257" s="76">
        <v>4170.6348182656502</v>
      </c>
      <c r="E257"/>
      <c r="F257"/>
      <c r="G257"/>
      <c r="H257" s="70"/>
      <c r="I257" s="76"/>
      <c r="L257" s="87">
        <f t="shared" si="50"/>
        <v>11.086039196599252</v>
      </c>
      <c r="M257" s="92">
        <f t="shared" si="51"/>
        <v>46235.821069994599</v>
      </c>
      <c r="N257" s="76"/>
    </row>
    <row r="258" spans="1:14" x14ac:dyDescent="0.3">
      <c r="A258" s="1">
        <v>2021</v>
      </c>
      <c r="B258" s="1">
        <v>2</v>
      </c>
      <c r="D258" s="76">
        <v>4177.3415718988999</v>
      </c>
      <c r="E258"/>
      <c r="F258"/>
      <c r="G258"/>
      <c r="H258" s="70"/>
      <c r="I258" s="76"/>
      <c r="L258" s="87">
        <f t="shared" si="50"/>
        <v>10.234352542917829</v>
      </c>
      <c r="M258" s="92">
        <f t="shared" si="51"/>
        <v>42752.386338999866</v>
      </c>
      <c r="N258" s="76"/>
    </row>
    <row r="259" spans="1:14" x14ac:dyDescent="0.3">
      <c r="A259" s="1">
        <v>2021</v>
      </c>
      <c r="B259" s="1">
        <v>3</v>
      </c>
      <c r="D259" s="76">
        <v>4184.04413055848</v>
      </c>
      <c r="E259"/>
      <c r="F259"/>
      <c r="G259"/>
      <c r="H259" s="70"/>
      <c r="I259" s="76"/>
      <c r="L259" s="87">
        <f t="shared" si="50"/>
        <v>10.231610628160237</v>
      </c>
      <c r="M259" s="92">
        <f t="shared" si="51"/>
        <v>42809.510394913603</v>
      </c>
      <c r="N259" s="76"/>
    </row>
    <row r="260" spans="1:14" x14ac:dyDescent="0.3">
      <c r="A260" s="1">
        <v>2021</v>
      </c>
      <c r="B260" s="1">
        <v>4</v>
      </c>
      <c r="D260" s="76">
        <v>4190.7424968682899</v>
      </c>
      <c r="E260"/>
      <c r="F260"/>
      <c r="G260"/>
      <c r="H260" s="70"/>
      <c r="I260" s="76"/>
      <c r="L260" s="87">
        <f t="shared" si="50"/>
        <v>10.704850214533128</v>
      </c>
      <c r="M260" s="92">
        <f t="shared" si="51"/>
        <v>44861.270716653606</v>
      </c>
      <c r="N260" s="76"/>
    </row>
    <row r="261" spans="1:14" x14ac:dyDescent="0.3">
      <c r="A261" s="1">
        <v>2021</v>
      </c>
      <c r="B261" s="1">
        <v>5</v>
      </c>
      <c r="D261" s="76">
        <v>4197.4366734505602</v>
      </c>
      <c r="E261"/>
      <c r="F261"/>
      <c r="G261"/>
      <c r="H261" s="70"/>
      <c r="I261" s="76"/>
      <c r="L261" s="87">
        <f t="shared" si="50"/>
        <v>10.623510467158697</v>
      </c>
      <c r="M261" s="92">
        <f t="shared" si="51"/>
        <v>44591.512435637807</v>
      </c>
      <c r="N261" s="76"/>
    </row>
    <row r="262" spans="1:14" x14ac:dyDescent="0.3">
      <c r="A262" s="1">
        <v>2021</v>
      </c>
      <c r="B262" s="1">
        <v>6</v>
      </c>
      <c r="D262" s="76">
        <v>4204.1266629259298</v>
      </c>
      <c r="E262"/>
      <c r="F262"/>
      <c r="G262"/>
      <c r="H262" s="70"/>
      <c r="I262" s="76"/>
      <c r="L262" s="87">
        <f t="shared" si="50"/>
        <v>9.8905053503632452</v>
      </c>
      <c r="M262" s="92">
        <f t="shared" si="51"/>
        <v>41580.937253273682</v>
      </c>
      <c r="N262" s="76"/>
    </row>
    <row r="263" spans="1:14" x14ac:dyDescent="0.3">
      <c r="A263" s="1">
        <v>2021</v>
      </c>
      <c r="B263" s="1">
        <v>7</v>
      </c>
      <c r="D263" s="76">
        <v>4210.8124679133498</v>
      </c>
      <c r="E263"/>
      <c r="F263"/>
      <c r="G263"/>
      <c r="H263" s="70"/>
      <c r="I263" s="76"/>
      <c r="L263" s="87">
        <f t="shared" si="50"/>
        <v>10.257840500670721</v>
      </c>
      <c r="M263" s="92">
        <f t="shared" si="51"/>
        <v>43193.842674090789</v>
      </c>
      <c r="N263" s="76"/>
    </row>
    <row r="264" spans="1:14" x14ac:dyDescent="0.3">
      <c r="A264" s="1">
        <v>2021</v>
      </c>
      <c r="B264" s="1">
        <v>8</v>
      </c>
      <c r="D264" s="76">
        <v>4217.4940910301602</v>
      </c>
      <c r="E264"/>
      <c r="F264"/>
      <c r="G264"/>
      <c r="H264" s="70"/>
      <c r="I264" s="76"/>
      <c r="L264" s="87">
        <f t="shared" si="50"/>
        <v>11.96057115994261</v>
      </c>
      <c r="M264" s="92">
        <f t="shared" si="51"/>
        <v>50443.638192403705</v>
      </c>
      <c r="N264" s="76"/>
    </row>
    <row r="265" spans="1:14" x14ac:dyDescent="0.3">
      <c r="A265" s="1">
        <v>2021</v>
      </c>
      <c r="B265" s="1">
        <v>9</v>
      </c>
      <c r="D265" s="76">
        <v>4224.1715348920598</v>
      </c>
      <c r="E265"/>
      <c r="F265"/>
      <c r="G265"/>
      <c r="H265" s="70"/>
      <c r="I265" s="76"/>
      <c r="L265" s="87">
        <f t="shared" si="50"/>
        <v>10.459104484908654</v>
      </c>
      <c r="M265" s="92">
        <f t="shared" si="51"/>
        <v>44181.051445613011</v>
      </c>
      <c r="N265" s="76"/>
    </row>
    <row r="266" spans="1:14" x14ac:dyDescent="0.3">
      <c r="A266" s="1">
        <v>2021</v>
      </c>
      <c r="B266" s="1">
        <v>10</v>
      </c>
      <c r="D266" s="76">
        <v>4230.8448021131198</v>
      </c>
      <c r="E266"/>
      <c r="F266"/>
      <c r="G266"/>
      <c r="H266" s="70"/>
      <c r="I266" s="76"/>
      <c r="L266" s="87">
        <f t="shared" si="50"/>
        <v>9.712749741739783</v>
      </c>
      <c r="M266" s="92">
        <f t="shared" si="51"/>
        <v>41093.13675906531</v>
      </c>
      <c r="N266" s="76"/>
    </row>
    <row r="267" spans="1:14" x14ac:dyDescent="0.3">
      <c r="A267" s="1">
        <v>2021</v>
      </c>
      <c r="B267" s="1">
        <v>11</v>
      </c>
      <c r="D267" s="76">
        <v>4237.5138953057403</v>
      </c>
      <c r="E267"/>
      <c r="F267"/>
      <c r="G267"/>
      <c r="H267" s="70"/>
      <c r="I267" s="76"/>
      <c r="L267" s="87">
        <f t="shared" si="50"/>
        <v>9.5717344925448984</v>
      </c>
      <c r="M267" s="92">
        <f t="shared" si="51"/>
        <v>40560.357914336244</v>
      </c>
      <c r="N267" s="76"/>
    </row>
    <row r="268" spans="1:14" x14ac:dyDescent="0.3">
      <c r="A268" s="1">
        <v>2021</v>
      </c>
      <c r="B268" s="1">
        <v>12</v>
      </c>
      <c r="D268" s="76">
        <v>4244.1788170807404</v>
      </c>
      <c r="E268"/>
      <c r="F268"/>
      <c r="G268"/>
      <c r="H268" s="70" t="e">
        <f t="shared" ref="H268:I268" si="53">AVERAGE(C257:C268)</f>
        <v>#DIV/0!</v>
      </c>
      <c r="I268" s="76">
        <f t="shared" si="53"/>
        <v>4207.445163525249</v>
      </c>
      <c r="K268" s="73"/>
      <c r="L268" s="87">
        <f t="shared" si="50"/>
        <v>11.093620803362626</v>
      </c>
      <c r="M268" s="92">
        <f t="shared" si="51"/>
        <v>47083.310418357883</v>
      </c>
      <c r="N268" s="76">
        <f t="shared" ref="N268" si="54">SUM(M257:M268)</f>
        <v>529386.77561334008</v>
      </c>
    </row>
    <row r="269" spans="1:14" x14ac:dyDescent="0.3">
      <c r="A269" s="1">
        <v>2022</v>
      </c>
      <c r="B269" s="1">
        <v>1</v>
      </c>
      <c r="D269" s="76">
        <v>4250.8395700472702</v>
      </c>
      <c r="E269"/>
      <c r="F269"/>
      <c r="G269"/>
      <c r="H269" s="70"/>
      <c r="I269" s="76"/>
      <c r="L269" s="87">
        <f t="shared" si="50"/>
        <v>11.086039196599252</v>
      </c>
      <c r="M269" s="92">
        <f t="shared" si="51"/>
        <v>47124.974091999145</v>
      </c>
      <c r="N269" s="76"/>
    </row>
    <row r="270" spans="1:14" x14ac:dyDescent="0.3">
      <c r="A270" s="1">
        <v>2022</v>
      </c>
      <c r="B270" s="1">
        <v>2</v>
      </c>
      <c r="D270" s="76">
        <v>4257.4961568128501</v>
      </c>
      <c r="E270"/>
      <c r="F270"/>
      <c r="G270"/>
      <c r="H270" s="70"/>
      <c r="I270" s="76"/>
      <c r="L270" s="87">
        <f t="shared" si="50"/>
        <v>10.234352542917829</v>
      </c>
      <c r="M270" s="92">
        <f t="shared" si="51"/>
        <v>43572.716618940474</v>
      </c>
      <c r="N270" s="76"/>
    </row>
    <row r="271" spans="1:14" x14ac:dyDescent="0.3">
      <c r="A271" s="1">
        <v>2022</v>
      </c>
      <c r="B271" s="1">
        <v>3</v>
      </c>
      <c r="D271" s="76">
        <v>4264.1485799833899</v>
      </c>
      <c r="E271"/>
      <c r="F271"/>
      <c r="G271"/>
      <c r="H271" s="70"/>
      <c r="I271" s="76"/>
      <c r="L271" s="87">
        <f t="shared" si="50"/>
        <v>10.231610628160237</v>
      </c>
      <c r="M271" s="92">
        <f t="shared" si="51"/>
        <v>43629.107931012433</v>
      </c>
      <c r="N271" s="76"/>
    </row>
    <row r="272" spans="1:14" x14ac:dyDescent="0.3">
      <c r="A272" s="1">
        <v>2022</v>
      </c>
      <c r="B272" s="1">
        <v>4</v>
      </c>
      <c r="D272" s="76">
        <v>4270.7968421631404</v>
      </c>
      <c r="E272"/>
      <c r="F272"/>
      <c r="G272"/>
      <c r="H272" s="70"/>
      <c r="I272" s="76"/>
      <c r="L272" s="87">
        <f t="shared" si="50"/>
        <v>10.704850214533128</v>
      </c>
      <c r="M272" s="92">
        <f t="shared" si="51"/>
        <v>45718.240492057499</v>
      </c>
      <c r="N272" s="76"/>
    </row>
    <row r="273" spans="1:14" x14ac:dyDescent="0.3">
      <c r="A273" s="1">
        <v>2022</v>
      </c>
      <c r="B273" s="1">
        <v>5</v>
      </c>
      <c r="D273" s="76">
        <v>4277.4409459547396</v>
      </c>
      <c r="E273"/>
      <c r="F273"/>
      <c r="G273"/>
      <c r="H273" s="70"/>
      <c r="I273" s="76"/>
      <c r="L273" s="87">
        <f t="shared" si="50"/>
        <v>10.623510467158697</v>
      </c>
      <c r="M273" s="92">
        <f t="shared" si="51"/>
        <v>45441.438662003377</v>
      </c>
      <c r="N273" s="76"/>
    </row>
    <row r="274" spans="1:14" x14ac:dyDescent="0.3">
      <c r="A274" s="1">
        <v>2022</v>
      </c>
      <c r="B274" s="1">
        <v>6</v>
      </c>
      <c r="D274" s="76">
        <v>4284.0808939592098</v>
      </c>
      <c r="E274"/>
      <c r="F274"/>
      <c r="G274"/>
      <c r="H274" s="70"/>
      <c r="I274" s="76"/>
      <c r="L274" s="87">
        <f t="shared" si="50"/>
        <v>9.8905053503632452</v>
      </c>
      <c r="M274" s="92">
        <f t="shared" si="51"/>
        <v>42371.725003092521</v>
      </c>
      <c r="N274" s="76"/>
    </row>
    <row r="275" spans="1:14" x14ac:dyDescent="0.3">
      <c r="A275" s="1">
        <v>2022</v>
      </c>
      <c r="B275" s="1">
        <v>7</v>
      </c>
      <c r="D275" s="76">
        <v>4290.7166887759304</v>
      </c>
      <c r="E275"/>
      <c r="F275"/>
      <c r="G275"/>
      <c r="H275" s="70"/>
      <c r="I275" s="76"/>
      <c r="L275" s="87">
        <f t="shared" si="50"/>
        <v>10.257840500670721</v>
      </c>
      <c r="M275" s="92">
        <f t="shared" si="51"/>
        <v>44013.487427029504</v>
      </c>
      <c r="N275" s="76"/>
    </row>
    <row r="276" spans="1:14" x14ac:dyDescent="0.3">
      <c r="A276" s="1">
        <v>2022</v>
      </c>
      <c r="B276" s="1">
        <v>8</v>
      </c>
      <c r="D276" s="76">
        <v>4297.3483330026502</v>
      </c>
      <c r="E276"/>
      <c r="F276"/>
      <c r="G276"/>
      <c r="H276" s="70"/>
      <c r="I276" s="76"/>
      <c r="L276" s="87">
        <f t="shared" si="50"/>
        <v>11.96057115994261</v>
      </c>
      <c r="M276" s="92">
        <f t="shared" si="51"/>
        <v>51398.740535938952</v>
      </c>
      <c r="N276" s="76"/>
    </row>
    <row r="277" spans="1:14" x14ac:dyDescent="0.3">
      <c r="A277" s="1">
        <v>2022</v>
      </c>
      <c r="B277" s="1">
        <v>9</v>
      </c>
      <c r="D277" s="76">
        <v>4303.9758292355</v>
      </c>
      <c r="E277"/>
      <c r="F277"/>
      <c r="G277"/>
      <c r="H277" s="70"/>
      <c r="I277" s="76"/>
      <c r="L277" s="87">
        <f t="shared" si="50"/>
        <v>10.459104484908654</v>
      </c>
      <c r="M277" s="92">
        <f t="shared" si="51"/>
        <v>45015.732898495458</v>
      </c>
      <c r="N277" s="76"/>
    </row>
    <row r="278" spans="1:14" x14ac:dyDescent="0.3">
      <c r="A278" s="1">
        <v>2022</v>
      </c>
      <c r="B278" s="1">
        <v>10</v>
      </c>
      <c r="D278" s="76">
        <v>4310.5991800689999</v>
      </c>
      <c r="E278"/>
      <c r="F278"/>
      <c r="G278"/>
      <c r="H278" s="70"/>
      <c r="I278" s="76"/>
      <c r="L278" s="87">
        <f t="shared" si="50"/>
        <v>9.712749741739783</v>
      </c>
      <c r="M278" s="92">
        <f t="shared" si="51"/>
        <v>41867.771072958902</v>
      </c>
      <c r="N278" s="76"/>
    </row>
    <row r="279" spans="1:14" x14ac:dyDescent="0.3">
      <c r="A279" s="1">
        <v>2022</v>
      </c>
      <c r="B279" s="1">
        <v>11</v>
      </c>
      <c r="D279" s="76">
        <v>4317.2183880960201</v>
      </c>
      <c r="E279"/>
      <c r="F279"/>
      <c r="G279"/>
      <c r="H279" s="70"/>
      <c r="I279" s="76"/>
      <c r="L279" s="87">
        <f t="shared" si="50"/>
        <v>9.5717344925448984</v>
      </c>
      <c r="M279" s="92">
        <f t="shared" si="51"/>
        <v>41323.268157187762</v>
      </c>
      <c r="N279" s="76"/>
    </row>
    <row r="280" spans="1:14" x14ac:dyDescent="0.3">
      <c r="A280" s="1">
        <v>2022</v>
      </c>
      <c r="B280" s="1">
        <v>12</v>
      </c>
      <c r="D280" s="76">
        <v>4323.8334559078303</v>
      </c>
      <c r="E280"/>
      <c r="F280"/>
      <c r="G280"/>
      <c r="H280" s="70" t="e">
        <f t="shared" ref="H280:I280" si="55">AVERAGE(C269:C280)</f>
        <v>#DIV/0!</v>
      </c>
      <c r="I280" s="76">
        <f t="shared" si="55"/>
        <v>4287.3745720006273</v>
      </c>
      <c r="K280" s="73"/>
      <c r="L280" s="87">
        <f t="shared" si="50"/>
        <v>11.093620803362626</v>
      </c>
      <c r="M280" s="92">
        <f t="shared" si="51"/>
        <v>47966.968776734422</v>
      </c>
      <c r="N280" s="76">
        <f t="shared" ref="N280" si="56">SUM(M269:M280)</f>
        <v>539444.17166745046</v>
      </c>
    </row>
    <row r="281" spans="1:14" x14ac:dyDescent="0.3">
      <c r="A281" s="1">
        <v>2023</v>
      </c>
      <c r="B281" s="1">
        <v>1</v>
      </c>
      <c r="D281" s="76">
        <v>4330.4443860940801</v>
      </c>
      <c r="E281"/>
      <c r="F281"/>
      <c r="G281"/>
      <c r="H281" s="70"/>
      <c r="I281" s="76"/>
      <c r="L281" s="87">
        <f t="shared" si="50"/>
        <v>11.086039196599252</v>
      </c>
      <c r="M281" s="92">
        <f t="shared" si="51"/>
        <v>48007.476202932157</v>
      </c>
      <c r="N281" s="76"/>
    </row>
    <row r="282" spans="1:14" x14ac:dyDescent="0.3">
      <c r="A282" s="1">
        <v>2023</v>
      </c>
      <c r="B282" s="1">
        <v>2</v>
      </c>
      <c r="D282" s="76">
        <v>4337.0511812427803</v>
      </c>
      <c r="E282"/>
      <c r="F282"/>
      <c r="G282"/>
      <c r="H282" s="70"/>
      <c r="I282" s="76"/>
      <c r="L282" s="87">
        <f t="shared" si="50"/>
        <v>10.234352542917829</v>
      </c>
      <c r="M282" s="92">
        <f t="shared" si="51"/>
        <v>44386.910785516826</v>
      </c>
      <c r="N282" s="76"/>
    </row>
    <row r="283" spans="1:14" x14ac:dyDescent="0.3">
      <c r="A283" s="1">
        <v>2023</v>
      </c>
      <c r="B283" s="1">
        <v>3</v>
      </c>
      <c r="D283" s="76">
        <v>4343.6538439403503</v>
      </c>
      <c r="E283"/>
      <c r="F283"/>
      <c r="G283"/>
      <c r="H283" s="70"/>
      <c r="I283" s="76"/>
      <c r="L283" s="87">
        <f t="shared" si="50"/>
        <v>10.231610628160237</v>
      </c>
      <c r="M283" s="92">
        <f t="shared" si="51"/>
        <v>44442.57483470915</v>
      </c>
      <c r="N283" s="76"/>
    </row>
    <row r="284" spans="1:14" x14ac:dyDescent="0.3">
      <c r="A284" s="1">
        <v>2023</v>
      </c>
      <c r="B284" s="1">
        <v>4</v>
      </c>
      <c r="D284" s="76">
        <v>4350.2523767715602</v>
      </c>
      <c r="E284"/>
      <c r="F284"/>
      <c r="G284"/>
      <c r="H284" s="70"/>
      <c r="I284" s="76"/>
      <c r="L284" s="87">
        <f t="shared" si="50"/>
        <v>10.704850214533128</v>
      </c>
      <c r="M284" s="92">
        <f t="shared" si="51"/>
        <v>46568.800088756281</v>
      </c>
      <c r="N284" s="76"/>
    </row>
    <row r="285" spans="1:14" x14ac:dyDescent="0.3">
      <c r="A285" s="1">
        <v>2023</v>
      </c>
      <c r="B285" s="1">
        <v>5</v>
      </c>
      <c r="D285" s="76">
        <v>4356.8467823195797</v>
      </c>
      <c r="E285"/>
      <c r="F285"/>
      <c r="G285"/>
      <c r="H285" s="70"/>
      <c r="I285" s="76"/>
      <c r="L285" s="87">
        <f t="shared" si="50"/>
        <v>10.623510467158697</v>
      </c>
      <c r="M285" s="92">
        <f t="shared" si="51"/>
        <v>46285.007395778746</v>
      </c>
      <c r="N285" s="76"/>
    </row>
    <row r="286" spans="1:14" x14ac:dyDescent="0.3">
      <c r="A286" s="1">
        <v>2023</v>
      </c>
      <c r="B286" s="1">
        <v>6</v>
      </c>
      <c r="D286" s="76">
        <v>4363.4370631659704</v>
      </c>
      <c r="E286"/>
      <c r="F286"/>
      <c r="G286"/>
      <c r="H286" s="70"/>
      <c r="I286" s="76"/>
      <c r="L286" s="87">
        <f t="shared" si="50"/>
        <v>9.8905053503632452</v>
      </c>
      <c r="M286" s="92">
        <f t="shared" si="51"/>
        <v>43156.597619216314</v>
      </c>
      <c r="N286" s="76"/>
    </row>
    <row r="287" spans="1:14" x14ac:dyDescent="0.3">
      <c r="A287" s="1">
        <v>2023</v>
      </c>
      <c r="B287" s="1">
        <v>7</v>
      </c>
      <c r="D287" s="76">
        <v>4370.0232218906704</v>
      </c>
      <c r="E287"/>
      <c r="F287"/>
      <c r="G287"/>
      <c r="H287" s="70"/>
      <c r="I287" s="76"/>
      <c r="L287" s="87">
        <f t="shared" si="50"/>
        <v>10.257840500670721</v>
      </c>
      <c r="M287" s="92">
        <f t="shared" si="51"/>
        <v>44827.001194381672</v>
      </c>
      <c r="N287" s="76"/>
    </row>
    <row r="288" spans="1:14" x14ac:dyDescent="0.3">
      <c r="A288" s="1">
        <v>2023</v>
      </c>
      <c r="B288" s="1">
        <v>8</v>
      </c>
      <c r="D288" s="76">
        <v>4376.6052610720099</v>
      </c>
      <c r="E288"/>
      <c r="F288"/>
      <c r="G288"/>
      <c r="H288" s="70"/>
      <c r="I288" s="76"/>
      <c r="L288" s="87">
        <f t="shared" si="50"/>
        <v>11.96057115994261</v>
      </c>
      <c r="M288" s="92">
        <f t="shared" si="51"/>
        <v>52346.698664030977</v>
      </c>
      <c r="N288" s="76"/>
    </row>
    <row r="289" spans="1:14" x14ac:dyDescent="0.3">
      <c r="A289" s="1">
        <v>2023</v>
      </c>
      <c r="B289" s="1">
        <v>9</v>
      </c>
      <c r="D289" s="76">
        <v>4383.1831832866901</v>
      </c>
      <c r="E289"/>
      <c r="F289"/>
      <c r="G289"/>
      <c r="H289" s="70"/>
      <c r="I289" s="76"/>
      <c r="L289" s="87">
        <f t="shared" si="50"/>
        <v>10.459104484908654</v>
      </c>
      <c r="M289" s="92">
        <f t="shared" si="51"/>
        <v>45844.170890490008</v>
      </c>
      <c r="N289" s="76"/>
    </row>
    <row r="290" spans="1:14" x14ac:dyDescent="0.3">
      <c r="A290" s="1">
        <v>2023</v>
      </c>
      <c r="B290" s="1">
        <v>10</v>
      </c>
      <c r="D290" s="76">
        <v>4389.7569911098099</v>
      </c>
      <c r="E290"/>
      <c r="F290"/>
      <c r="G290"/>
      <c r="H290" s="70"/>
      <c r="I290" s="76"/>
      <c r="L290" s="87">
        <f t="shared" si="50"/>
        <v>9.712749741739783</v>
      </c>
      <c r="M290" s="92">
        <f t="shared" si="51"/>
        <v>42636.611081702213</v>
      </c>
      <c r="N290" s="76"/>
    </row>
    <row r="291" spans="1:14" x14ac:dyDescent="0.3">
      <c r="A291" s="1">
        <v>2023</v>
      </c>
      <c r="B291" s="1">
        <v>11</v>
      </c>
      <c r="D291" s="76">
        <v>4396.3266871148799</v>
      </c>
      <c r="E291"/>
      <c r="F291"/>
      <c r="G291"/>
      <c r="H291" s="70"/>
      <c r="I291" s="76"/>
      <c r="L291" s="87">
        <f t="shared" si="50"/>
        <v>9.5717344925448984</v>
      </c>
      <c r="M291" s="92">
        <f t="shared" si="51"/>
        <v>42080.471791553136</v>
      </c>
      <c r="N291" s="76"/>
    </row>
    <row r="292" spans="1:14" x14ac:dyDescent="0.3">
      <c r="A292" s="1">
        <v>2023</v>
      </c>
      <c r="B292" s="1">
        <v>12</v>
      </c>
      <c r="D292" s="76">
        <v>4402.8922738737601</v>
      </c>
      <c r="E292"/>
      <c r="F292"/>
      <c r="G292"/>
      <c r="H292" s="70" t="e">
        <f t="shared" ref="H292:I292" si="57">AVERAGE(C281:C292)</f>
        <v>#DIV/0!</v>
      </c>
      <c r="I292" s="76">
        <f t="shared" si="57"/>
        <v>4366.7061043235117</v>
      </c>
      <c r="K292" s="73"/>
      <c r="L292" s="87">
        <f t="shared" si="50"/>
        <v>11.093620803362626</v>
      </c>
      <c r="M292" s="92">
        <f t="shared" si="51"/>
        <v>48844.017324410524</v>
      </c>
      <c r="N292" s="76">
        <f t="shared" ref="N292" si="58">SUM(M281:M292)</f>
        <v>549426.33787347807</v>
      </c>
    </row>
    <row r="293" spans="1:14" x14ac:dyDescent="0.3">
      <c r="A293" s="1">
        <v>2024</v>
      </c>
      <c r="B293" s="1">
        <v>1</v>
      </c>
      <c r="D293" s="76">
        <v>4409.45375395672</v>
      </c>
      <c r="E293"/>
      <c r="F293"/>
      <c r="G293"/>
      <c r="H293" s="70"/>
      <c r="I293" s="76"/>
      <c r="L293" s="87">
        <f t="shared" si="50"/>
        <v>11.086039196599252</v>
      </c>
      <c r="M293" s="92">
        <f t="shared" si="51"/>
        <v>48883.377151955909</v>
      </c>
      <c r="N293" s="76"/>
    </row>
    <row r="294" spans="1:14" x14ac:dyDescent="0.3">
      <c r="A294" s="1">
        <v>2024</v>
      </c>
      <c r="B294" s="1">
        <v>2</v>
      </c>
      <c r="D294" s="76">
        <v>4416.0111299324499</v>
      </c>
      <c r="E294"/>
      <c r="F294"/>
      <c r="G294"/>
      <c r="H294" s="70"/>
      <c r="I294" s="76"/>
      <c r="L294" s="87">
        <f t="shared" si="50"/>
        <v>10.234352542917829</v>
      </c>
      <c r="M294" s="92">
        <f t="shared" si="51"/>
        <v>45195.014737177604</v>
      </c>
      <c r="N294" s="76"/>
    </row>
    <row r="295" spans="1:14" x14ac:dyDescent="0.3">
      <c r="A295" s="1">
        <v>2024</v>
      </c>
      <c r="B295" s="1">
        <v>3</v>
      </c>
      <c r="D295" s="76">
        <v>4422.5644043679804</v>
      </c>
      <c r="E295"/>
      <c r="F295"/>
      <c r="G295"/>
      <c r="H295" s="70"/>
      <c r="I295" s="76"/>
      <c r="L295" s="87">
        <f t="shared" si="50"/>
        <v>10.231610628160237</v>
      </c>
      <c r="M295" s="92">
        <f t="shared" si="51"/>
        <v>45249.956963454577</v>
      </c>
      <c r="N295" s="76"/>
    </row>
    <row r="296" spans="1:14" x14ac:dyDescent="0.3">
      <c r="A296" s="1">
        <v>2024</v>
      </c>
      <c r="B296" s="1">
        <v>4</v>
      </c>
      <c r="D296" s="76">
        <v>4429.1135798287696</v>
      </c>
      <c r="E296"/>
      <c r="F296"/>
      <c r="G296"/>
      <c r="H296" s="70"/>
      <c r="I296" s="76"/>
      <c r="L296" s="87">
        <f t="shared" si="50"/>
        <v>10.704850214533128</v>
      </c>
      <c r="M296" s="92">
        <f t="shared" si="51"/>
        <v>47412.997455221594</v>
      </c>
      <c r="N296" s="76"/>
    </row>
    <row r="297" spans="1:14" x14ac:dyDescent="0.3">
      <c r="A297" s="1">
        <v>2024</v>
      </c>
      <c r="B297" s="1">
        <v>5</v>
      </c>
      <c r="D297" s="76">
        <v>4435.6586588786704</v>
      </c>
      <c r="E297"/>
      <c r="F297"/>
      <c r="G297"/>
      <c r="H297" s="70"/>
      <c r="I297" s="76"/>
      <c r="L297" s="87">
        <f t="shared" si="50"/>
        <v>10.623510467158697</v>
      </c>
      <c r="M297" s="92">
        <f t="shared" si="51"/>
        <v>47122.266191340663</v>
      </c>
      <c r="N297" s="76"/>
    </row>
    <row r="298" spans="1:14" x14ac:dyDescent="0.3">
      <c r="A298" s="1">
        <v>2024</v>
      </c>
      <c r="B298" s="1">
        <v>6</v>
      </c>
      <c r="D298" s="76">
        <v>4442.1996440799303</v>
      </c>
      <c r="E298"/>
      <c r="F298"/>
      <c r="G298"/>
      <c r="H298" s="70"/>
      <c r="I298" s="76"/>
      <c r="L298" s="87">
        <f t="shared" si="50"/>
        <v>9.8905053503632452</v>
      </c>
      <c r="M298" s="92">
        <f t="shared" si="51"/>
        <v>43935.599347154253</v>
      </c>
      <c r="N298" s="76"/>
    </row>
    <row r="299" spans="1:14" x14ac:dyDescent="0.3">
      <c r="A299" s="1">
        <v>2024</v>
      </c>
      <c r="B299" s="1">
        <v>7</v>
      </c>
      <c r="D299" s="76">
        <v>4448.7365379931798</v>
      </c>
      <c r="E299"/>
      <c r="F299"/>
      <c r="G299"/>
      <c r="H299" s="70"/>
      <c r="I299" s="76"/>
      <c r="L299" s="87">
        <f t="shared" si="50"/>
        <v>10.257840500670721</v>
      </c>
      <c r="M299" s="92">
        <f t="shared" si="51"/>
        <v>45634.429836240088</v>
      </c>
      <c r="N299" s="76"/>
    </row>
    <row r="300" spans="1:14" x14ac:dyDescent="0.3">
      <c r="A300" s="1">
        <v>2024</v>
      </c>
      <c r="B300" s="1">
        <v>8</v>
      </c>
      <c r="D300" s="76">
        <v>4455.2693431774596</v>
      </c>
      <c r="E300"/>
      <c r="F300"/>
      <c r="G300"/>
      <c r="H300" s="70"/>
      <c r="I300" s="76"/>
      <c r="L300" s="87">
        <f t="shared" si="50"/>
        <v>11.96057115994261</v>
      </c>
      <c r="M300" s="92">
        <f t="shared" si="51"/>
        <v>53287.566015784781</v>
      </c>
      <c r="N300" s="76"/>
    </row>
    <row r="301" spans="1:14" x14ac:dyDescent="0.3">
      <c r="A301" s="1">
        <v>2024</v>
      </c>
      <c r="B301" s="1">
        <v>9</v>
      </c>
      <c r="D301" s="76">
        <v>4461.7980621902097</v>
      </c>
      <c r="E301"/>
      <c r="F301"/>
      <c r="G301"/>
      <c r="H301" s="70"/>
      <c r="I301" s="76"/>
      <c r="L301" s="87">
        <f t="shared" si="50"/>
        <v>10.459104484908654</v>
      </c>
      <c r="M301" s="92">
        <f t="shared" si="51"/>
        <v>46666.412123010363</v>
      </c>
      <c r="N301" s="76"/>
    </row>
    <row r="302" spans="1:14" x14ac:dyDescent="0.3">
      <c r="A302" s="1">
        <v>2024</v>
      </c>
      <c r="B302" s="1">
        <v>10</v>
      </c>
      <c r="D302" s="76">
        <v>4468.3226975872703</v>
      </c>
      <c r="E302"/>
      <c r="F302"/>
      <c r="G302"/>
      <c r="H302" s="70"/>
      <c r="I302" s="76"/>
      <c r="L302" s="87">
        <f t="shared" si="50"/>
        <v>9.712749741739783</v>
      </c>
      <c r="M302" s="92">
        <f t="shared" si="51"/>
        <v>43399.700127000768</v>
      </c>
      <c r="N302" s="76"/>
    </row>
    <row r="303" spans="1:14" x14ac:dyDescent="0.3">
      <c r="A303" s="1">
        <v>2024</v>
      </c>
      <c r="B303" s="1">
        <v>11</v>
      </c>
      <c r="D303" s="76">
        <v>4474.84325192289</v>
      </c>
      <c r="E303"/>
      <c r="F303"/>
      <c r="G303"/>
      <c r="H303" s="70"/>
      <c r="I303" s="76"/>
      <c r="L303" s="87">
        <f t="shared" si="50"/>
        <v>9.5717344925448984</v>
      </c>
      <c r="M303" s="92">
        <f t="shared" si="51"/>
        <v>42832.011503162103</v>
      </c>
      <c r="N303" s="76"/>
    </row>
    <row r="304" spans="1:14" x14ac:dyDescent="0.3">
      <c r="A304" s="1">
        <v>2024</v>
      </c>
      <c r="B304" s="1">
        <v>12</v>
      </c>
      <c r="D304" s="76">
        <v>4481.3597277496901</v>
      </c>
      <c r="E304"/>
      <c r="F304"/>
      <c r="G304"/>
      <c r="H304" s="70" t="e">
        <f t="shared" ref="H304:I304" si="59">AVERAGE(C293:C304)</f>
        <v>#DIV/0!</v>
      </c>
      <c r="I304" s="76">
        <f t="shared" si="59"/>
        <v>4445.444232638768</v>
      </c>
      <c r="K304" s="73"/>
      <c r="L304" s="87">
        <f t="shared" si="50"/>
        <v>11.093620803362626</v>
      </c>
      <c r="M304" s="92">
        <f t="shared" si="51"/>
        <v>49714.505503115433</v>
      </c>
      <c r="N304" s="76">
        <f t="shared" ref="N304" si="60">SUM(M293:M304)</f>
        <v>559333.83695461811</v>
      </c>
    </row>
    <row r="305" spans="1:14" x14ac:dyDescent="0.3">
      <c r="A305" s="1">
        <v>2025</v>
      </c>
      <c r="B305" s="1">
        <v>1</v>
      </c>
      <c r="D305" s="76">
        <v>4487.8721276187398</v>
      </c>
      <c r="E305"/>
      <c r="F305"/>
      <c r="G305"/>
      <c r="H305" s="70"/>
      <c r="I305" s="76"/>
      <c r="L305" s="87">
        <f t="shared" si="50"/>
        <v>11.086039196599252</v>
      </c>
      <c r="M305" s="92">
        <f t="shared" si="51"/>
        <v>49752.726316106629</v>
      </c>
      <c r="N305" s="76"/>
    </row>
    <row r="306" spans="1:14" x14ac:dyDescent="0.3">
      <c r="A306" s="1">
        <v>2025</v>
      </c>
      <c r="B306" s="1">
        <v>2</v>
      </c>
      <c r="D306" s="76">
        <v>4494.3804540794699</v>
      </c>
      <c r="E306"/>
      <c r="F306"/>
      <c r="G306"/>
      <c r="H306" s="70"/>
      <c r="I306" s="76"/>
      <c r="L306" s="87">
        <f t="shared" si="50"/>
        <v>10.234352542917829</v>
      </c>
      <c r="M306" s="92">
        <f t="shared" si="51"/>
        <v>45997.07402904841</v>
      </c>
      <c r="N306" s="76"/>
    </row>
    <row r="307" spans="1:14" x14ac:dyDescent="0.3">
      <c r="A307" s="1">
        <v>2025</v>
      </c>
      <c r="B307" s="1">
        <v>3</v>
      </c>
      <c r="D307" s="76">
        <v>4500.8847096797499</v>
      </c>
      <c r="E307"/>
      <c r="F307"/>
      <c r="G307"/>
      <c r="H307" s="70"/>
      <c r="I307" s="76"/>
      <c r="L307" s="87">
        <f t="shared" si="50"/>
        <v>10.231610628160237</v>
      </c>
      <c r="M307" s="92">
        <f t="shared" si="51"/>
        <v>46051.299831683231</v>
      </c>
      <c r="N307" s="76"/>
    </row>
    <row r="308" spans="1:14" x14ac:dyDescent="0.3">
      <c r="A308" s="1">
        <v>2025</v>
      </c>
      <c r="B308" s="1">
        <v>4</v>
      </c>
      <c r="D308" s="76">
        <v>4507.3848969658402</v>
      </c>
      <c r="E308"/>
      <c r="F308"/>
      <c r="G308"/>
      <c r="H308" s="70"/>
      <c r="I308" s="76"/>
      <c r="L308" s="87">
        <f t="shared" si="50"/>
        <v>10.704850214533128</v>
      </c>
      <c r="M308" s="92">
        <f t="shared" si="51"/>
        <v>48250.880181268156</v>
      </c>
      <c r="N308" s="76"/>
    </row>
    <row r="309" spans="1:14" x14ac:dyDescent="0.3">
      <c r="A309" s="1">
        <v>2025</v>
      </c>
      <c r="B309" s="1">
        <v>5</v>
      </c>
      <c r="D309" s="76">
        <v>4513.8810184824097</v>
      </c>
      <c r="E309"/>
      <c r="F309"/>
      <c r="G309"/>
      <c r="H309" s="70"/>
      <c r="I309" s="76"/>
      <c r="L309" s="87">
        <f t="shared" si="50"/>
        <v>10.623510467158697</v>
      </c>
      <c r="M309" s="92">
        <f t="shared" si="51"/>
        <v>47953.262247356841</v>
      </c>
      <c r="N309" s="76"/>
    </row>
    <row r="310" spans="1:14" x14ac:dyDescent="0.3">
      <c r="A310" s="1">
        <v>2025</v>
      </c>
      <c r="B310" s="1">
        <v>6</v>
      </c>
      <c r="D310" s="76">
        <v>4520.3730767725201</v>
      </c>
      <c r="E310"/>
      <c r="F310"/>
      <c r="G310"/>
      <c r="H310" s="70"/>
      <c r="I310" s="76"/>
      <c r="L310" s="87">
        <f t="shared" si="50"/>
        <v>9.8905053503632452</v>
      </c>
      <c r="M310" s="92">
        <f t="shared" si="51"/>
        <v>44708.774101456576</v>
      </c>
      <c r="N310" s="76"/>
    </row>
    <row r="311" spans="1:14" x14ac:dyDescent="0.3">
      <c r="A311" s="1">
        <v>2025</v>
      </c>
      <c r="B311" s="1">
        <v>7</v>
      </c>
      <c r="D311" s="76">
        <v>4526.8610743776799</v>
      </c>
      <c r="E311"/>
      <c r="F311"/>
      <c r="G311"/>
      <c r="H311" s="70"/>
      <c r="I311" s="76"/>
      <c r="L311" s="87">
        <f t="shared" si="50"/>
        <v>10.257840500670721</v>
      </c>
      <c r="M311" s="92">
        <f t="shared" si="51"/>
        <v>46435.81886966114</v>
      </c>
      <c r="N311" s="76"/>
    </row>
    <row r="312" spans="1:14" x14ac:dyDescent="0.3">
      <c r="A312" s="1">
        <v>2025</v>
      </c>
      <c r="B312" s="1">
        <v>8</v>
      </c>
      <c r="D312" s="76">
        <v>4533.3450138377802</v>
      </c>
      <c r="E312"/>
      <c r="F312"/>
      <c r="G312"/>
      <c r="H312" s="70"/>
      <c r="I312" s="76"/>
      <c r="L312" s="87">
        <f t="shared" si="50"/>
        <v>11.96057115994261</v>
      </c>
      <c r="M312" s="92">
        <f t="shared" si="51"/>
        <v>54221.39563057779</v>
      </c>
      <c r="N312" s="76"/>
    </row>
    <row r="313" spans="1:14" x14ac:dyDescent="0.3">
      <c r="A313" s="1">
        <v>2025</v>
      </c>
      <c r="B313" s="1">
        <v>9</v>
      </c>
      <c r="D313" s="76">
        <v>4539.82489769113</v>
      </c>
      <c r="E313"/>
      <c r="F313"/>
      <c r="G313"/>
      <c r="H313" s="70"/>
      <c r="I313" s="76"/>
      <c r="L313" s="87">
        <f t="shared" si="50"/>
        <v>10.459104484908654</v>
      </c>
      <c r="M313" s="92">
        <f t="shared" si="51"/>
        <v>47482.502948141264</v>
      </c>
      <c r="N313" s="76"/>
    </row>
    <row r="314" spans="1:14" x14ac:dyDescent="0.3">
      <c r="A314" s="1">
        <v>2025</v>
      </c>
      <c r="B314" s="1">
        <v>10</v>
      </c>
      <c r="D314" s="76">
        <v>4546.3007284744499</v>
      </c>
      <c r="E314"/>
      <c r="F314"/>
      <c r="G314"/>
      <c r="H314" s="70"/>
      <c r="I314" s="76"/>
      <c r="L314" s="87">
        <f t="shared" si="50"/>
        <v>9.712749741739783</v>
      </c>
      <c r="M314" s="92">
        <f t="shared" si="51"/>
        <v>44157.081226361603</v>
      </c>
      <c r="N314" s="76"/>
    </row>
    <row r="315" spans="1:14" x14ac:dyDescent="0.3">
      <c r="A315" s="1">
        <v>2025</v>
      </c>
      <c r="B315" s="1">
        <v>11</v>
      </c>
      <c r="D315" s="76">
        <v>4552.77250872287</v>
      </c>
      <c r="E315"/>
      <c r="F315"/>
      <c r="G315"/>
      <c r="H315" s="70"/>
      <c r="I315" s="76"/>
      <c r="L315" s="87">
        <f t="shared" si="50"/>
        <v>9.5717344925448984</v>
      </c>
      <c r="M315" s="92">
        <f t="shared" si="51"/>
        <v>43577.929658452864</v>
      </c>
      <c r="N315" s="76"/>
    </row>
    <row r="316" spans="1:14" x14ac:dyDescent="0.3">
      <c r="A316" s="1">
        <v>2025</v>
      </c>
      <c r="B316" s="1">
        <v>12</v>
      </c>
      <c r="D316" s="76">
        <v>4559.2402409699398</v>
      </c>
      <c r="E316"/>
      <c r="F316"/>
      <c r="G316"/>
      <c r="H316" s="70" t="e">
        <f t="shared" ref="H316:I316" si="61">AVERAGE(C305:C316)</f>
        <v>#DIV/0!</v>
      </c>
      <c r="I316" s="76">
        <f t="shared" si="61"/>
        <v>4523.5933956393819</v>
      </c>
      <c r="K316" s="73"/>
      <c r="L316" s="87">
        <f t="shared" si="50"/>
        <v>11.093620803362626</v>
      </c>
      <c r="M316" s="92">
        <f t="shared" si="51"/>
        <v>50578.482384752155</v>
      </c>
      <c r="N316" s="76">
        <f t="shared" ref="N316" si="62">SUM(M305:M316)</f>
        <v>569167.22742486664</v>
      </c>
    </row>
    <row r="317" spans="1:14" x14ac:dyDescent="0.3">
      <c r="A317" s="1">
        <v>2026</v>
      </c>
      <c r="B317" s="1">
        <v>1</v>
      </c>
      <c r="D317" s="76">
        <v>4565.7039277476297</v>
      </c>
      <c r="E317"/>
      <c r="F317"/>
      <c r="G317"/>
      <c r="H317" s="70"/>
      <c r="I317" s="76"/>
      <c r="L317" s="87">
        <f t="shared" si="50"/>
        <v>11.086039196599252</v>
      </c>
      <c r="M317" s="92">
        <f t="shared" si="51"/>
        <v>50615.572703077385</v>
      </c>
      <c r="N317" s="76"/>
    </row>
    <row r="318" spans="1:14" x14ac:dyDescent="0.3">
      <c r="A318" s="1">
        <v>2026</v>
      </c>
      <c r="B318" s="1">
        <v>2</v>
      </c>
      <c r="D318" s="76">
        <v>4572.1635715863104</v>
      </c>
      <c r="E318"/>
      <c r="F318"/>
      <c r="G318"/>
      <c r="H318" s="70"/>
      <c r="I318" s="76"/>
      <c r="L318" s="87">
        <f t="shared" si="50"/>
        <v>10.234352542917829</v>
      </c>
      <c r="M318" s="92">
        <f t="shared" si="51"/>
        <v>46793.133875500622</v>
      </c>
      <c r="N318" s="76"/>
    </row>
    <row r="319" spans="1:14" x14ac:dyDescent="0.3">
      <c r="A319" s="1">
        <v>2026</v>
      </c>
      <c r="B319" s="1">
        <v>3</v>
      </c>
      <c r="D319" s="76">
        <v>4578.61917501479</v>
      </c>
      <c r="E319"/>
      <c r="F319"/>
      <c r="G319"/>
      <c r="H319" s="70"/>
      <c r="I319" s="76"/>
      <c r="L319" s="87">
        <f t="shared" si="50"/>
        <v>10.231610628160237</v>
      </c>
      <c r="M319" s="92">
        <f t="shared" si="51"/>
        <v>46846.648613379577</v>
      </c>
      <c r="N319" s="76"/>
    </row>
    <row r="320" spans="1:14" x14ac:dyDescent="0.3">
      <c r="A320" s="1">
        <v>2026</v>
      </c>
      <c r="B320" s="1">
        <v>4</v>
      </c>
      <c r="D320" s="76">
        <v>4585.0707405602798</v>
      </c>
      <c r="E320"/>
      <c r="F320"/>
      <c r="G320"/>
      <c r="H320" s="70"/>
      <c r="I320" s="76"/>
      <c r="L320" s="87">
        <f t="shared" ref="L320:L383" si="63">VLOOKUP(B320,$Q$179:$S$190,3,0)</f>
        <v>10.704850214533128</v>
      </c>
      <c r="M320" s="92">
        <f t="shared" ref="M320:M383" si="64">L320*D320</f>
        <v>49082.495500736281</v>
      </c>
      <c r="N320" s="76"/>
    </row>
    <row r="321" spans="1:14" x14ac:dyDescent="0.3">
      <c r="A321" s="1">
        <v>2026</v>
      </c>
      <c r="B321" s="1">
        <v>5</v>
      </c>
      <c r="D321" s="76">
        <v>4591.51827074841</v>
      </c>
      <c r="E321"/>
      <c r="F321"/>
      <c r="G321"/>
      <c r="H321" s="70"/>
      <c r="I321" s="76"/>
      <c r="L321" s="87">
        <f t="shared" si="63"/>
        <v>10.623510467158697</v>
      </c>
      <c r="M321" s="92">
        <f t="shared" si="64"/>
        <v>48778.042409446134</v>
      </c>
      <c r="N321" s="76"/>
    </row>
    <row r="322" spans="1:14" x14ac:dyDescent="0.3">
      <c r="A322" s="1">
        <v>2026</v>
      </c>
      <c r="B322" s="1">
        <v>6</v>
      </c>
      <c r="D322" s="76">
        <v>4597.9617681032496</v>
      </c>
      <c r="E322"/>
      <c r="F322"/>
      <c r="G322"/>
      <c r="H322" s="70"/>
      <c r="I322" s="76"/>
      <c r="L322" s="87">
        <f t="shared" si="63"/>
        <v>9.8905053503632452</v>
      </c>
      <c r="M322" s="92">
        <f t="shared" si="64"/>
        <v>45476.16546819084</v>
      </c>
      <c r="N322" s="76"/>
    </row>
    <row r="323" spans="1:14" x14ac:dyDescent="0.3">
      <c r="A323" s="1">
        <v>2026</v>
      </c>
      <c r="B323" s="1">
        <v>7</v>
      </c>
      <c r="D323" s="76">
        <v>4604.4012351472602</v>
      </c>
      <c r="E323"/>
      <c r="F323"/>
      <c r="G323"/>
      <c r="H323" s="70"/>
      <c r="I323" s="76"/>
      <c r="L323" s="87">
        <f t="shared" si="63"/>
        <v>10.257840500670721</v>
      </c>
      <c r="M323" s="92">
        <f t="shared" si="64"/>
        <v>47231.213471231858</v>
      </c>
      <c r="N323" s="76"/>
    </row>
    <row r="324" spans="1:14" x14ac:dyDescent="0.3">
      <c r="A324" s="1">
        <v>2026</v>
      </c>
      <c r="B324" s="1">
        <v>8</v>
      </c>
      <c r="D324" s="76">
        <v>4610.8366744013501</v>
      </c>
      <c r="E324"/>
      <c r="F324"/>
      <c r="G324"/>
      <c r="H324" s="70"/>
      <c r="I324" s="76"/>
      <c r="L324" s="87">
        <f t="shared" si="63"/>
        <v>11.96057115994261</v>
      </c>
      <c r="M324" s="92">
        <f t="shared" si="64"/>
        <v>55148.240151050486</v>
      </c>
      <c r="N324" s="76"/>
    </row>
    <row r="325" spans="1:14" x14ac:dyDescent="0.3">
      <c r="A325" s="1">
        <v>2026</v>
      </c>
      <c r="B325" s="1">
        <v>9</v>
      </c>
      <c r="D325" s="76">
        <v>4617.2680883848298</v>
      </c>
      <c r="E325"/>
      <c r="F325"/>
      <c r="G325"/>
      <c r="H325" s="70"/>
      <c r="I325" s="76"/>
      <c r="L325" s="87">
        <f t="shared" si="63"/>
        <v>10.459104484908654</v>
      </c>
      <c r="M325" s="92">
        <f t="shared" si="64"/>
        <v>48292.48937125138</v>
      </c>
      <c r="N325" s="76"/>
    </row>
    <row r="326" spans="1:14" x14ac:dyDescent="0.3">
      <c r="A326" s="1">
        <v>2026</v>
      </c>
      <c r="B326" s="1">
        <v>10</v>
      </c>
      <c r="D326" s="76">
        <v>4623.6954796154696</v>
      </c>
      <c r="E326"/>
      <c r="F326"/>
      <c r="G326"/>
      <c r="H326" s="70"/>
      <c r="I326" s="76"/>
      <c r="L326" s="87">
        <f t="shared" si="63"/>
        <v>9.712749741739783</v>
      </c>
      <c r="M326" s="92">
        <f t="shared" si="64"/>
        <v>44908.797075518552</v>
      </c>
      <c r="N326" s="76"/>
    </row>
    <row r="327" spans="1:14" x14ac:dyDescent="0.3">
      <c r="A327" s="1">
        <v>2026</v>
      </c>
      <c r="B327" s="1">
        <v>11</v>
      </c>
      <c r="D327" s="76">
        <v>4630.1188506094104</v>
      </c>
      <c r="E327"/>
      <c r="F327"/>
      <c r="G327"/>
      <c r="H327" s="70"/>
      <c r="I327" s="76"/>
      <c r="L327" s="87">
        <f t="shared" si="63"/>
        <v>9.5717344925448984</v>
      </c>
      <c r="M327" s="92">
        <f t="shared" si="64"/>
        <v>44318.268306960432</v>
      </c>
      <c r="N327" s="76"/>
    </row>
    <row r="328" spans="1:14" x14ac:dyDescent="0.3">
      <c r="A328" s="1">
        <v>2026</v>
      </c>
      <c r="B328" s="1">
        <v>12</v>
      </c>
      <c r="D328" s="76">
        <v>4636.5382038812704</v>
      </c>
      <c r="E328"/>
      <c r="F328"/>
      <c r="G328"/>
      <c r="H328" s="70" t="e">
        <f t="shared" ref="H328:I328" si="65">AVERAGE(C317:C328)</f>
        <v>#DIV/0!</v>
      </c>
      <c r="I328" s="76">
        <f t="shared" si="65"/>
        <v>4601.1579988166877</v>
      </c>
      <c r="K328" s="73"/>
      <c r="L328" s="87">
        <f t="shared" si="63"/>
        <v>11.093620803362626</v>
      </c>
      <c r="M328" s="92">
        <f t="shared" si="64"/>
        <v>51435.996674162845</v>
      </c>
      <c r="N328" s="76">
        <f t="shared" ref="N328" si="66">SUM(M317:M328)</f>
        <v>578927.06362050644</v>
      </c>
    </row>
    <row r="329" spans="1:14" x14ac:dyDescent="0.3">
      <c r="A329" s="1">
        <v>2027</v>
      </c>
      <c r="B329" s="1">
        <v>1</v>
      </c>
      <c r="D329" s="76">
        <v>4642.9535419440699</v>
      </c>
      <c r="E329"/>
      <c r="F329"/>
      <c r="G329"/>
      <c r="H329" s="70"/>
      <c r="I329" s="76"/>
      <c r="L329" s="87">
        <f t="shared" si="63"/>
        <v>11.086039196599252</v>
      </c>
      <c r="M329" s="92">
        <f t="shared" si="64"/>
        <v>51471.964953981289</v>
      </c>
      <c r="N329" s="76"/>
    </row>
    <row r="330" spans="1:14" x14ac:dyDescent="0.3">
      <c r="A330" s="1">
        <v>2027</v>
      </c>
      <c r="B330" s="1">
        <v>2</v>
      </c>
      <c r="D330" s="76">
        <v>4649.3648673092603</v>
      </c>
      <c r="E330"/>
      <c r="F330"/>
      <c r="G330"/>
      <c r="H330" s="70"/>
      <c r="I330" s="76"/>
      <c r="L330" s="87">
        <f t="shared" si="63"/>
        <v>10.234352542917829</v>
      </c>
      <c r="M330" s="92">
        <f t="shared" si="64"/>
        <v>47583.239152699345</v>
      </c>
      <c r="N330" s="76"/>
    </row>
    <row r="331" spans="1:14" x14ac:dyDescent="0.3">
      <c r="A331" s="1">
        <v>2027</v>
      </c>
      <c r="B331" s="1">
        <v>3</v>
      </c>
      <c r="D331" s="76">
        <v>4655.7721824867303</v>
      </c>
      <c r="E331"/>
      <c r="F331"/>
      <c r="G331"/>
      <c r="H331" s="70"/>
      <c r="I331" s="76"/>
      <c r="L331" s="87">
        <f t="shared" si="63"/>
        <v>10.231610628160237</v>
      </c>
      <c r="M331" s="92">
        <f t="shared" si="64"/>
        <v>47636.048144624008</v>
      </c>
      <c r="N331" s="76"/>
    </row>
    <row r="332" spans="1:14" x14ac:dyDescent="0.3">
      <c r="A332" s="1">
        <v>2027</v>
      </c>
      <c r="B332" s="1">
        <v>4</v>
      </c>
      <c r="D332" s="76">
        <v>4662.1754899847801</v>
      </c>
      <c r="E332"/>
      <c r="F332"/>
      <c r="G332"/>
      <c r="H332" s="70"/>
      <c r="I332" s="76"/>
      <c r="L332" s="87">
        <f t="shared" si="63"/>
        <v>10.704850214533128</v>
      </c>
      <c r="M332" s="92">
        <f t="shared" si="64"/>
        <v>49907.890294154662</v>
      </c>
      <c r="N332" s="76"/>
    </row>
    <row r="333" spans="1:14" x14ac:dyDescent="0.3">
      <c r="A333" s="1">
        <v>2027</v>
      </c>
      <c r="B333" s="1">
        <v>5</v>
      </c>
      <c r="D333" s="76">
        <v>4668.5747923101599</v>
      </c>
      <c r="E333"/>
      <c r="F333"/>
      <c r="G333"/>
      <c r="H333" s="70"/>
      <c r="I333" s="76"/>
      <c r="L333" s="87">
        <f t="shared" si="63"/>
        <v>10.623510467158697</v>
      </c>
      <c r="M333" s="92">
        <f t="shared" si="64"/>
        <v>49596.653172820224</v>
      </c>
      <c r="N333" s="76"/>
    </row>
    <row r="334" spans="1:14" x14ac:dyDescent="0.3">
      <c r="A334" s="1">
        <v>2027</v>
      </c>
      <c r="B334" s="1">
        <v>6</v>
      </c>
      <c r="D334" s="76">
        <v>4674.9700919680399</v>
      </c>
      <c r="E334"/>
      <c r="F334"/>
      <c r="G334"/>
      <c r="H334" s="70"/>
      <c r="I334" s="76"/>
      <c r="L334" s="87">
        <f t="shared" si="63"/>
        <v>9.8905053503632452</v>
      </c>
      <c r="M334" s="92">
        <f t="shared" si="64"/>
        <v>46237.816707398051</v>
      </c>
      <c r="N334" s="76"/>
    </row>
    <row r="335" spans="1:14" x14ac:dyDescent="0.3">
      <c r="A335" s="1">
        <v>2027</v>
      </c>
      <c r="B335" s="1">
        <v>7</v>
      </c>
      <c r="D335" s="76">
        <v>4681.36139146204</v>
      </c>
      <c r="E335"/>
      <c r="F335"/>
      <c r="G335"/>
      <c r="H335" s="70"/>
      <c r="I335" s="76"/>
      <c r="L335" s="87">
        <f t="shared" si="63"/>
        <v>10.257840500670721</v>
      </c>
      <c r="M335" s="92">
        <f t="shared" si="64"/>
        <v>48020.658479615551</v>
      </c>
      <c r="N335" s="76"/>
    </row>
    <row r="336" spans="1:14" x14ac:dyDescent="0.3">
      <c r="A336" s="1">
        <v>2027</v>
      </c>
      <c r="B336" s="1">
        <v>8</v>
      </c>
      <c r="D336" s="76">
        <v>4687.7486932941902</v>
      </c>
      <c r="E336"/>
      <c r="F336"/>
      <c r="G336"/>
      <c r="H336" s="70"/>
      <c r="I336" s="76"/>
      <c r="L336" s="87">
        <f t="shared" si="63"/>
        <v>11.96057115994261</v>
      </c>
      <c r="M336" s="92">
        <f t="shared" si="64"/>
        <v>56068.151826073146</v>
      </c>
      <c r="N336" s="76"/>
    </row>
    <row r="337" spans="1:14" x14ac:dyDescent="0.3">
      <c r="A337" s="1">
        <v>2027</v>
      </c>
      <c r="B337" s="1">
        <v>9</v>
      </c>
      <c r="D337" s="76">
        <v>4694.1319999649804</v>
      </c>
      <c r="E337"/>
      <c r="F337"/>
      <c r="G337"/>
      <c r="H337" s="70"/>
      <c r="I337" s="76"/>
      <c r="L337" s="87">
        <f t="shared" si="63"/>
        <v>10.459104484908654</v>
      </c>
      <c r="M337" s="92">
        <f t="shared" si="64"/>
        <v>49096.417053586956</v>
      </c>
      <c r="N337" s="76"/>
    </row>
    <row r="338" spans="1:14" x14ac:dyDescent="0.3">
      <c r="A338" s="1">
        <v>2027</v>
      </c>
      <c r="B338" s="1">
        <v>10</v>
      </c>
      <c r="D338" s="76">
        <v>4700.5113139733103</v>
      </c>
      <c r="E338"/>
      <c r="F338"/>
      <c r="G338"/>
      <c r="H338" s="70"/>
      <c r="I338" s="76"/>
      <c r="L338" s="87">
        <f t="shared" si="63"/>
        <v>9.712749741739783</v>
      </c>
      <c r="M338" s="92">
        <f t="shared" si="64"/>
        <v>45654.890050839196</v>
      </c>
      <c r="N338" s="76"/>
    </row>
    <row r="339" spans="1:14" x14ac:dyDescent="0.3">
      <c r="A339" s="1">
        <v>2027</v>
      </c>
      <c r="B339" s="1">
        <v>11</v>
      </c>
      <c r="D339" s="76">
        <v>4706.8866378165403</v>
      </c>
      <c r="E339"/>
      <c r="F339"/>
      <c r="G339"/>
      <c r="H339" s="70"/>
      <c r="I339" s="76"/>
      <c r="L339" s="87">
        <f t="shared" si="63"/>
        <v>9.5717344925448984</v>
      </c>
      <c r="M339" s="92">
        <f t="shared" si="64"/>
        <v>45053.069183687265</v>
      </c>
      <c r="N339" s="76"/>
    </row>
    <row r="340" spans="1:14" x14ac:dyDescent="0.3">
      <c r="A340" s="1">
        <v>2027</v>
      </c>
      <c r="B340" s="1">
        <v>12</v>
      </c>
      <c r="D340" s="76">
        <v>4713.2579739904504</v>
      </c>
      <c r="E340"/>
      <c r="F340"/>
      <c r="G340"/>
      <c r="H340" s="70" t="e">
        <f t="shared" ref="H340:I340" si="67">AVERAGE(C329:C340)</f>
        <v>#DIV/0!</v>
      </c>
      <c r="I340" s="76">
        <f t="shared" si="67"/>
        <v>4678.1424147087118</v>
      </c>
      <c r="K340" s="73"/>
      <c r="L340" s="87">
        <f t="shared" si="63"/>
        <v>11.093620803362626</v>
      </c>
      <c r="M340" s="92">
        <f t="shared" si="64"/>
        <v>52287.096711875245</v>
      </c>
      <c r="N340" s="76">
        <f t="shared" ref="N340" si="68">SUM(M329:M340)</f>
        <v>588613.89573135495</v>
      </c>
    </row>
    <row r="341" spans="1:14" x14ac:dyDescent="0.3">
      <c r="A341" s="1">
        <v>2028</v>
      </c>
      <c r="B341" s="1">
        <v>1</v>
      </c>
      <c r="D341" s="76">
        <v>4719.6253249892798</v>
      </c>
      <c r="E341"/>
      <c r="F341"/>
      <c r="G341"/>
      <c r="H341" s="70"/>
      <c r="I341" s="76"/>
      <c r="L341" s="87">
        <f t="shared" si="63"/>
        <v>11.086039196599252</v>
      </c>
      <c r="M341" s="92">
        <f t="shared" si="64"/>
        <v>52321.951346093636</v>
      </c>
      <c r="N341" s="76"/>
    </row>
    <row r="342" spans="1:14" x14ac:dyDescent="0.3">
      <c r="A342" s="1">
        <v>2028</v>
      </c>
      <c r="B342" s="1">
        <v>2</v>
      </c>
      <c r="D342" s="76">
        <v>4725.9886933056796</v>
      </c>
      <c r="E342"/>
      <c r="F342"/>
      <c r="G342"/>
      <c r="H342" s="70"/>
      <c r="I342" s="76"/>
      <c r="L342" s="87">
        <f t="shared" si="63"/>
        <v>10.234352542917829</v>
      </c>
      <c r="M342" s="92">
        <f t="shared" si="64"/>
        <v>48367.434401133891</v>
      </c>
      <c r="N342" s="76"/>
    </row>
    <row r="343" spans="1:14" x14ac:dyDescent="0.3">
      <c r="A343" s="1">
        <v>2028</v>
      </c>
      <c r="B343" s="1">
        <v>3</v>
      </c>
      <c r="D343" s="76">
        <v>4732.3480814307804</v>
      </c>
      <c r="E343"/>
      <c r="F343"/>
      <c r="G343"/>
      <c r="H343" s="70"/>
      <c r="I343" s="76"/>
      <c r="L343" s="87">
        <f t="shared" si="63"/>
        <v>10.231610628160237</v>
      </c>
      <c r="M343" s="92">
        <f t="shared" si="64"/>
        <v>48419.542926120877</v>
      </c>
      <c r="N343" s="76"/>
    </row>
    <row r="344" spans="1:14" x14ac:dyDescent="0.3">
      <c r="A344" s="1">
        <v>2028</v>
      </c>
      <c r="B344" s="1">
        <v>4</v>
      </c>
      <c r="D344" s="76">
        <v>4738.7034918541103</v>
      </c>
      <c r="E344"/>
      <c r="F344"/>
      <c r="G344"/>
      <c r="H344" s="70"/>
      <c r="I344" s="76"/>
      <c r="L344" s="87">
        <f t="shared" si="63"/>
        <v>10.704850214533128</v>
      </c>
      <c r="M344" s="92">
        <f t="shared" si="64"/>
        <v>50727.111091383355</v>
      </c>
      <c r="N344" s="76"/>
    </row>
    <row r="345" spans="1:14" x14ac:dyDescent="0.3">
      <c r="A345" s="1">
        <v>2028</v>
      </c>
      <c r="B345" s="1">
        <v>5</v>
      </c>
      <c r="D345" s="76">
        <v>4745.0549270636702</v>
      </c>
      <c r="E345"/>
      <c r="F345"/>
      <c r="G345"/>
      <c r="H345" s="70"/>
      <c r="I345" s="76"/>
      <c r="L345" s="87">
        <f t="shared" si="63"/>
        <v>10.623510467158697</v>
      </c>
      <c r="M345" s="92">
        <f t="shared" si="64"/>
        <v>50409.140684903847</v>
      </c>
      <c r="N345" s="76"/>
    </row>
    <row r="346" spans="1:14" x14ac:dyDescent="0.3">
      <c r="A346" s="1">
        <v>2028</v>
      </c>
      <c r="B346" s="1">
        <v>6</v>
      </c>
      <c r="D346" s="76">
        <v>4751.4023895458904</v>
      </c>
      <c r="E346"/>
      <c r="F346"/>
      <c r="G346"/>
      <c r="H346" s="70"/>
      <c r="I346" s="76"/>
      <c r="L346" s="87">
        <f t="shared" si="63"/>
        <v>9.8905053503632452</v>
      </c>
      <c r="M346" s="92">
        <f t="shared" si="64"/>
        <v>46993.770755532336</v>
      </c>
      <c r="N346" s="76"/>
    </row>
    <row r="347" spans="1:14" x14ac:dyDescent="0.3">
      <c r="A347" s="1">
        <v>2028</v>
      </c>
      <c r="B347" s="1">
        <v>7</v>
      </c>
      <c r="D347" s="76">
        <v>4757.7458817856696</v>
      </c>
      <c r="E347"/>
      <c r="F347"/>
      <c r="G347"/>
      <c r="H347" s="70"/>
      <c r="I347" s="76"/>
      <c r="L347" s="87">
        <f t="shared" si="63"/>
        <v>10.257840500670721</v>
      </c>
      <c r="M347" s="92">
        <f t="shared" si="64"/>
        <v>48804.198398080371</v>
      </c>
      <c r="N347" s="76"/>
    </row>
    <row r="348" spans="1:14" x14ac:dyDescent="0.3">
      <c r="A348" s="1">
        <v>2028</v>
      </c>
      <c r="B348" s="1">
        <v>8</v>
      </c>
      <c r="D348" s="76">
        <v>4764.0854062663102</v>
      </c>
      <c r="E348"/>
      <c r="F348"/>
      <c r="G348"/>
      <c r="H348" s="70"/>
      <c r="I348" s="76"/>
      <c r="L348" s="87">
        <f t="shared" si="63"/>
        <v>11.96057115994261</v>
      </c>
      <c r="M348" s="92">
        <f t="shared" si="64"/>
        <v>56981.1825136923</v>
      </c>
      <c r="N348" s="76"/>
    </row>
    <row r="349" spans="1:14" x14ac:dyDescent="0.3">
      <c r="A349" s="1">
        <v>2028</v>
      </c>
      <c r="B349" s="1">
        <v>9</v>
      </c>
      <c r="D349" s="76">
        <v>4770.4209654696097</v>
      </c>
      <c r="E349"/>
      <c r="F349"/>
      <c r="G349"/>
      <c r="H349" s="70"/>
      <c r="I349" s="76"/>
      <c r="L349" s="87">
        <f t="shared" si="63"/>
        <v>10.459104484908654</v>
      </c>
      <c r="M349" s="92">
        <f t="shared" si="64"/>
        <v>49894.331314845462</v>
      </c>
      <c r="N349" s="76"/>
    </row>
    <row r="350" spans="1:14" x14ac:dyDescent="0.3">
      <c r="A350" s="1">
        <v>2028</v>
      </c>
      <c r="B350" s="1">
        <v>10</v>
      </c>
      <c r="D350" s="76">
        <v>4776.75256187578</v>
      </c>
      <c r="E350"/>
      <c r="F350"/>
      <c r="G350"/>
      <c r="H350" s="70"/>
      <c r="I350" s="76"/>
      <c r="L350" s="87">
        <f t="shared" si="63"/>
        <v>9.712749741739783</v>
      </c>
      <c r="M350" s="92">
        <f t="shared" si="64"/>
        <v>46395.40221171383</v>
      </c>
      <c r="N350" s="76"/>
    </row>
    <row r="351" spans="1:14" x14ac:dyDescent="0.3">
      <c r="A351" s="1">
        <v>2028</v>
      </c>
      <c r="B351" s="1">
        <v>11</v>
      </c>
      <c r="D351" s="76">
        <v>4783.0801979634898</v>
      </c>
      <c r="E351"/>
      <c r="F351"/>
      <c r="G351"/>
      <c r="H351" s="70"/>
      <c r="I351" s="76"/>
      <c r="L351" s="87">
        <f t="shared" si="63"/>
        <v>9.5717344925448984</v>
      </c>
      <c r="M351" s="92">
        <f t="shared" si="64"/>
        <v>45782.373711455613</v>
      </c>
      <c r="N351" s="76"/>
    </row>
    <row r="352" spans="1:14" x14ac:dyDescent="0.3">
      <c r="A352" s="1">
        <v>2028</v>
      </c>
      <c r="B352" s="1">
        <v>12</v>
      </c>
      <c r="D352" s="76">
        <v>4789.4038762098498</v>
      </c>
      <c r="E352"/>
      <c r="F352"/>
      <c r="G352"/>
      <c r="H352" s="70" t="e">
        <f t="shared" ref="H352:I352" si="69">AVERAGE(C341:C352)</f>
        <v>#DIV/0!</v>
      </c>
      <c r="I352" s="76">
        <f t="shared" si="69"/>
        <v>4754.550983146677</v>
      </c>
      <c r="K352" s="73"/>
      <c r="L352" s="87">
        <f t="shared" si="63"/>
        <v>11.093620803362626</v>
      </c>
      <c r="M352" s="92">
        <f t="shared" si="64"/>
        <v>53131.830476827192</v>
      </c>
      <c r="N352" s="76">
        <f t="shared" ref="N352" si="70">SUM(M341:M352)</f>
        <v>598228.26983178267</v>
      </c>
    </row>
    <row r="353" spans="1:14" x14ac:dyDescent="0.3">
      <c r="A353" s="1">
        <v>2029</v>
      </c>
      <c r="B353" s="1">
        <v>1</v>
      </c>
      <c r="D353" s="76">
        <v>4795.7235990904501</v>
      </c>
      <c r="E353"/>
      <c r="F353"/>
      <c r="G353"/>
      <c r="H353" s="70"/>
      <c r="I353" s="76"/>
      <c r="L353" s="87">
        <f t="shared" si="63"/>
        <v>11.086039196599252</v>
      </c>
      <c r="M353" s="92">
        <f t="shared" si="64"/>
        <v>53165.579795572768</v>
      </c>
      <c r="N353" s="76"/>
    </row>
    <row r="354" spans="1:14" x14ac:dyDescent="0.3">
      <c r="A354" s="1">
        <v>2029</v>
      </c>
      <c r="B354" s="1">
        <v>2</v>
      </c>
      <c r="D354" s="76">
        <v>4802.0393690792998</v>
      </c>
      <c r="E354"/>
      <c r="F354"/>
      <c r="G354"/>
      <c r="H354" s="70"/>
      <c r="I354" s="76"/>
      <c r="L354" s="87">
        <f t="shared" si="63"/>
        <v>10.234352542917829</v>
      </c>
      <c r="M354" s="92">
        <f t="shared" si="64"/>
        <v>49145.763828128263</v>
      </c>
      <c r="N354" s="76"/>
    </row>
    <row r="355" spans="1:14" x14ac:dyDescent="0.3">
      <c r="A355" s="1">
        <v>2029</v>
      </c>
      <c r="B355" s="1">
        <v>3</v>
      </c>
      <c r="D355" s="76">
        <v>4808.3511886488805</v>
      </c>
      <c r="E355"/>
      <c r="F355"/>
      <c r="G355"/>
      <c r="H355" s="70"/>
      <c r="I355" s="76"/>
      <c r="L355" s="87">
        <f t="shared" si="63"/>
        <v>10.231610628160237</v>
      </c>
      <c r="M355" s="92">
        <f t="shared" si="64"/>
        <v>49197.177125706789</v>
      </c>
      <c r="N355" s="76"/>
    </row>
    <row r="356" spans="1:14" x14ac:dyDescent="0.3">
      <c r="A356" s="1">
        <v>2029</v>
      </c>
      <c r="B356" s="1">
        <v>4</v>
      </c>
      <c r="D356" s="76">
        <v>4814.6590602701099</v>
      </c>
      <c r="E356"/>
      <c r="F356"/>
      <c r="G356"/>
      <c r="H356" s="70"/>
      <c r="I356" s="76"/>
      <c r="L356" s="87">
        <f t="shared" si="63"/>
        <v>10.704850214533128</v>
      </c>
      <c r="M356" s="92">
        <f t="shared" si="64"/>
        <v>51540.204074236353</v>
      </c>
      <c r="N356" s="76"/>
    </row>
    <row r="357" spans="1:14" x14ac:dyDescent="0.3">
      <c r="A357" s="1">
        <v>2029</v>
      </c>
      <c r="B357" s="1">
        <v>5</v>
      </c>
      <c r="D357" s="76">
        <v>4820.9629864123699</v>
      </c>
      <c r="E357"/>
      <c r="F357"/>
      <c r="G357"/>
      <c r="H357" s="70"/>
      <c r="I357" s="76"/>
      <c r="L357" s="87">
        <f t="shared" si="63"/>
        <v>10.623510467158697</v>
      </c>
      <c r="M357" s="92">
        <f t="shared" si="64"/>
        <v>51215.550747936461</v>
      </c>
      <c r="N357" s="76"/>
    </row>
    <row r="358" spans="1:14" x14ac:dyDescent="0.3">
      <c r="A358" s="1">
        <v>2029</v>
      </c>
      <c r="B358" s="1">
        <v>6</v>
      </c>
      <c r="D358" s="76">
        <v>4827.2629695435098</v>
      </c>
      <c r="E358"/>
      <c r="F358"/>
      <c r="G358"/>
      <c r="H358" s="70"/>
      <c r="I358" s="76"/>
      <c r="L358" s="87">
        <f t="shared" si="63"/>
        <v>9.8905053503632452</v>
      </c>
      <c r="M358" s="92">
        <f t="shared" si="64"/>
        <v>47744.070227880453</v>
      </c>
      <c r="N358" s="76"/>
    </row>
    <row r="359" spans="1:14" x14ac:dyDescent="0.3">
      <c r="A359" s="1">
        <v>2029</v>
      </c>
      <c r="B359" s="1">
        <v>7</v>
      </c>
      <c r="D359" s="76">
        <v>4833.5590121298201</v>
      </c>
      <c r="E359"/>
      <c r="F359"/>
      <c r="G359"/>
      <c r="H359" s="70"/>
      <c r="I359" s="76"/>
      <c r="L359" s="87">
        <f t="shared" si="63"/>
        <v>10.257840500670721</v>
      </c>
      <c r="M359" s="92">
        <f t="shared" si="64"/>
        <v>49581.877397007229</v>
      </c>
      <c r="N359" s="76"/>
    </row>
    <row r="360" spans="1:14" x14ac:dyDescent="0.3">
      <c r="A360" s="1">
        <v>2029</v>
      </c>
      <c r="B360" s="1">
        <v>8</v>
      </c>
      <c r="D360" s="76">
        <v>4839.8511166360604</v>
      </c>
      <c r="E360"/>
      <c r="F360"/>
      <c r="G360"/>
      <c r="H360" s="70"/>
      <c r="I360" s="76"/>
      <c r="L360" s="87">
        <f t="shared" si="63"/>
        <v>11.96057115994261</v>
      </c>
      <c r="M360" s="92">
        <f t="shared" si="64"/>
        <v>57887.383684053304</v>
      </c>
      <c r="N360" s="76"/>
    </row>
    <row r="361" spans="1:14" x14ac:dyDescent="0.3">
      <c r="A361" s="1">
        <v>2029</v>
      </c>
      <c r="B361" s="1">
        <v>9</v>
      </c>
      <c r="D361" s="76">
        <v>4846.1392855254198</v>
      </c>
      <c r="E361"/>
      <c r="F361"/>
      <c r="G361"/>
      <c r="H361" s="70"/>
      <c r="I361" s="76"/>
      <c r="L361" s="87">
        <f t="shared" si="63"/>
        <v>10.459104484908654</v>
      </c>
      <c r="M361" s="92">
        <f t="shared" si="64"/>
        <v>50686.277135730939</v>
      </c>
      <c r="N361" s="76"/>
    </row>
    <row r="362" spans="1:14" x14ac:dyDescent="0.3">
      <c r="A362" s="1">
        <v>2029</v>
      </c>
      <c r="B362" s="1">
        <v>10</v>
      </c>
      <c r="D362" s="76">
        <v>4852.4235212595804</v>
      </c>
      <c r="E362"/>
      <c r="F362"/>
      <c r="G362"/>
      <c r="H362" s="70"/>
      <c r="I362" s="76"/>
      <c r="L362" s="87">
        <f t="shared" si="63"/>
        <v>9.712749741739783</v>
      </c>
      <c r="M362" s="92">
        <f t="shared" si="64"/>
        <v>47130.375302926041</v>
      </c>
      <c r="N362" s="76"/>
    </row>
    <row r="363" spans="1:14" x14ac:dyDescent="0.3">
      <c r="A363" s="1">
        <v>2029</v>
      </c>
      <c r="B363" s="1">
        <v>11</v>
      </c>
      <c r="D363" s="76">
        <v>4858.7038262986698</v>
      </c>
      <c r="E363"/>
      <c r="F363"/>
      <c r="G363"/>
      <c r="H363" s="70"/>
      <c r="I363" s="76"/>
      <c r="L363" s="87">
        <f t="shared" si="63"/>
        <v>9.5717344925448984</v>
      </c>
      <c r="M363" s="92">
        <f t="shared" si="64"/>
        <v>46506.223003242856</v>
      </c>
      <c r="N363" s="76"/>
    </row>
    <row r="364" spans="1:14" x14ac:dyDescent="0.3">
      <c r="A364" s="1">
        <v>2029</v>
      </c>
      <c r="B364" s="1">
        <v>12</v>
      </c>
      <c r="D364" s="76">
        <v>4864.9802031012796</v>
      </c>
      <c r="E364"/>
      <c r="F364"/>
      <c r="G364"/>
      <c r="H364" s="70" t="e">
        <f t="shared" ref="H364:I364" si="71">AVERAGE(C353:C364)</f>
        <v>#DIV/0!</v>
      </c>
      <c r="I364" s="76">
        <f t="shared" si="71"/>
        <v>4830.3880114996218</v>
      </c>
      <c r="K364" s="73"/>
      <c r="L364" s="87">
        <f t="shared" si="63"/>
        <v>11.093620803362626</v>
      </c>
      <c r="M364" s="92">
        <f t="shared" si="64"/>
        <v>53970.245589071688</v>
      </c>
      <c r="N364" s="76">
        <f t="shared" ref="N364" si="72">SUM(M353:M364)</f>
        <v>607770.72791149316</v>
      </c>
    </row>
    <row r="365" spans="1:14" x14ac:dyDescent="0.3">
      <c r="A365" s="1">
        <v>2030</v>
      </c>
      <c r="B365" s="1">
        <v>1</v>
      </c>
      <c r="D365" s="76">
        <v>4871.2526541244597</v>
      </c>
      <c r="E365"/>
      <c r="F365"/>
      <c r="G365"/>
      <c r="H365" s="70"/>
      <c r="I365" s="76"/>
      <c r="L365" s="87">
        <f t="shared" si="63"/>
        <v>11.086039196599252</v>
      </c>
      <c r="M365" s="92">
        <f t="shared" si="64"/>
        <v>54002.897860161902</v>
      </c>
      <c r="N365" s="76"/>
    </row>
    <row r="366" spans="1:14" x14ac:dyDescent="0.3">
      <c r="A366" s="1">
        <v>2030</v>
      </c>
      <c r="B366" s="1">
        <v>2</v>
      </c>
      <c r="D366" s="76">
        <v>4877.5211818237303</v>
      </c>
      <c r="E366"/>
      <c r="F366"/>
      <c r="G366"/>
      <c r="H366" s="70"/>
      <c r="I366" s="76"/>
      <c r="L366" s="87">
        <f t="shared" si="63"/>
        <v>10.234352542917829</v>
      </c>
      <c r="M366" s="92">
        <f t="shared" si="64"/>
        <v>49918.271310333272</v>
      </c>
      <c r="N366" s="76"/>
    </row>
    <row r="367" spans="1:14" x14ac:dyDescent="0.3">
      <c r="A367" s="1">
        <v>2030</v>
      </c>
      <c r="B367" s="1">
        <v>3</v>
      </c>
      <c r="D367" s="76">
        <v>4883.7857886530701</v>
      </c>
      <c r="E367"/>
      <c r="F367"/>
      <c r="G367"/>
      <c r="H367" s="70"/>
      <c r="I367" s="76"/>
      <c r="L367" s="87">
        <f t="shared" si="63"/>
        <v>10.231610628160237</v>
      </c>
      <c r="M367" s="92">
        <f t="shared" si="64"/>
        <v>49968.994580840677</v>
      </c>
      <c r="N367" s="76"/>
    </row>
    <row r="368" spans="1:14" x14ac:dyDescent="0.3">
      <c r="A368" s="1">
        <v>2030</v>
      </c>
      <c r="B368" s="1">
        <v>4</v>
      </c>
      <c r="D368" s="76">
        <v>4890.0464770649296</v>
      </c>
      <c r="E368"/>
      <c r="F368"/>
      <c r="G368"/>
      <c r="H368" s="70"/>
      <c r="I368" s="76"/>
      <c r="L368" s="87">
        <f t="shared" si="63"/>
        <v>10.704850214533128</v>
      </c>
      <c r="M368" s="92">
        <f t="shared" si="64"/>
        <v>52347.215079085479</v>
      </c>
      <c r="N368" s="76"/>
    </row>
    <row r="369" spans="1:14" x14ac:dyDescent="0.3">
      <c r="A369" s="1">
        <v>2030</v>
      </c>
      <c r="B369" s="1">
        <v>5</v>
      </c>
      <c r="D369" s="76">
        <v>4896.3032495102098</v>
      </c>
      <c r="E369"/>
      <c r="F369"/>
      <c r="G369"/>
      <c r="H369" s="70"/>
      <c r="I369" s="76"/>
      <c r="L369" s="87">
        <f t="shared" si="63"/>
        <v>10.623510467158697</v>
      </c>
      <c r="M369" s="92">
        <f t="shared" si="64"/>
        <v>52015.928821554851</v>
      </c>
      <c r="N369" s="76"/>
    </row>
    <row r="370" spans="1:14" x14ac:dyDescent="0.3">
      <c r="A370" s="1">
        <v>2030</v>
      </c>
      <c r="B370" s="1">
        <v>6</v>
      </c>
      <c r="D370" s="76">
        <v>4902.5561084382898</v>
      </c>
      <c r="E370"/>
      <c r="F370"/>
      <c r="G370"/>
      <c r="H370" s="70"/>
      <c r="I370" s="76"/>
      <c r="L370" s="87">
        <f t="shared" si="63"/>
        <v>9.8905053503632452</v>
      </c>
      <c r="M370" s="92">
        <f t="shared" si="64"/>
        <v>48488.757420964917</v>
      </c>
      <c r="N370" s="76"/>
    </row>
    <row r="371" spans="1:14" x14ac:dyDescent="0.3">
      <c r="A371" s="1">
        <v>2030</v>
      </c>
      <c r="B371" s="1">
        <v>7</v>
      </c>
      <c r="D371" s="76">
        <v>4908.8050562970302</v>
      </c>
      <c r="E371"/>
      <c r="F371"/>
      <c r="G371"/>
      <c r="H371" s="70"/>
      <c r="I371" s="76"/>
      <c r="L371" s="87">
        <f t="shared" si="63"/>
        <v>10.257840500670721</v>
      </c>
      <c r="M371" s="92">
        <f t="shared" si="64"/>
        <v>50353.739316380896</v>
      </c>
      <c r="N371" s="76"/>
    </row>
    <row r="372" spans="1:14" x14ac:dyDescent="0.3">
      <c r="A372" s="1">
        <v>2030</v>
      </c>
      <c r="B372" s="1">
        <v>8</v>
      </c>
      <c r="D372" s="76">
        <v>4915.0500955327298</v>
      </c>
      <c r="E372"/>
      <c r="F372"/>
      <c r="G372"/>
      <c r="H372" s="70"/>
      <c r="I372" s="76"/>
      <c r="L372" s="87">
        <f t="shared" si="63"/>
        <v>11.96057115994261</v>
      </c>
      <c r="M372" s="92">
        <f t="shared" si="64"/>
        <v>58786.806422301939</v>
      </c>
      <c r="N372" s="76"/>
    </row>
    <row r="373" spans="1:14" x14ac:dyDescent="0.3">
      <c r="A373" s="1">
        <v>2030</v>
      </c>
      <c r="B373" s="1">
        <v>9</v>
      </c>
      <c r="D373" s="76">
        <v>4921.2912285901803</v>
      </c>
      <c r="E373"/>
      <c r="F373"/>
      <c r="G373"/>
      <c r="H373" s="70"/>
      <c r="I373" s="76"/>
      <c r="L373" s="87">
        <f t="shared" si="63"/>
        <v>10.459104484908654</v>
      </c>
      <c r="M373" s="92">
        <f t="shared" si="64"/>
        <v>51472.299160489172</v>
      </c>
      <c r="N373" s="76"/>
    </row>
    <row r="374" spans="1:14" x14ac:dyDescent="0.3">
      <c r="A374" s="1">
        <v>2030</v>
      </c>
      <c r="B374" s="1">
        <v>10</v>
      </c>
      <c r="D374" s="76">
        <v>4927.5284579126301</v>
      </c>
      <c r="E374"/>
      <c r="F374"/>
      <c r="G374"/>
      <c r="H374" s="70"/>
      <c r="I374" s="76"/>
      <c r="L374" s="87">
        <f t="shared" si="63"/>
        <v>9.712749741739783</v>
      </c>
      <c r="M374" s="92">
        <f t="shared" si="64"/>
        <v>47859.85075700633</v>
      </c>
      <c r="N374" s="76"/>
    </row>
    <row r="375" spans="1:14" x14ac:dyDescent="0.3">
      <c r="A375" s="1">
        <v>2030</v>
      </c>
      <c r="B375" s="1">
        <v>11</v>
      </c>
      <c r="D375" s="76">
        <v>4933.7617859418197</v>
      </c>
      <c r="E375"/>
      <c r="F375"/>
      <c r="G375"/>
      <c r="H375" s="70"/>
      <c r="I375" s="76"/>
      <c r="L375" s="87">
        <f t="shared" si="63"/>
        <v>9.5717344925448984</v>
      </c>
      <c r="M375" s="92">
        <f t="shared" si="64"/>
        <v>47224.657864499233</v>
      </c>
      <c r="N375" s="76"/>
    </row>
    <row r="376" spans="1:14" x14ac:dyDescent="0.3">
      <c r="A376" s="1">
        <v>2030</v>
      </c>
      <c r="B376" s="1">
        <v>12</v>
      </c>
      <c r="D376" s="76">
        <v>4939.9912151179497</v>
      </c>
      <c r="E376"/>
      <c r="F376"/>
      <c r="G376"/>
      <c r="H376" s="70" t="e">
        <f t="shared" ref="H376:I376" si="73">AVERAGE(C365:C376)</f>
        <v>#DIV/0!</v>
      </c>
      <c r="I376" s="76">
        <f t="shared" si="73"/>
        <v>4905.6577749172529</v>
      </c>
      <c r="K376" s="73"/>
      <c r="L376" s="87">
        <f t="shared" si="63"/>
        <v>11.093620803362626</v>
      </c>
      <c r="M376" s="92">
        <f t="shared" si="64"/>
        <v>54802.389312461106</v>
      </c>
      <c r="N376" s="76">
        <f t="shared" ref="N376" si="74">SUM(M365:M376)</f>
        <v>617241.8079060798</v>
      </c>
    </row>
    <row r="377" spans="1:14" x14ac:dyDescent="0.3">
      <c r="A377" s="1">
        <v>2031</v>
      </c>
      <c r="B377" s="1">
        <v>1</v>
      </c>
      <c r="D377" s="76">
        <v>4946.21674787968</v>
      </c>
      <c r="E377"/>
      <c r="F377"/>
      <c r="G377"/>
      <c r="H377" s="70"/>
      <c r="I377" s="76"/>
      <c r="L377" s="87">
        <f t="shared" si="63"/>
        <v>11.086039196599252</v>
      </c>
      <c r="M377" s="92">
        <f t="shared" si="64"/>
        <v>54833.952741869813</v>
      </c>
      <c r="N377" s="76"/>
    </row>
    <row r="378" spans="1:14" x14ac:dyDescent="0.3">
      <c r="A378" s="1">
        <v>2031</v>
      </c>
      <c r="B378" s="1">
        <v>2</v>
      </c>
      <c r="D378" s="76">
        <v>4952.4383866641701</v>
      </c>
      <c r="E378"/>
      <c r="F378"/>
      <c r="G378"/>
      <c r="H378" s="70"/>
      <c r="I378" s="76"/>
      <c r="L378" s="87">
        <f t="shared" si="63"/>
        <v>10.234352542917829</v>
      </c>
      <c r="M378" s="92">
        <f t="shared" si="64"/>
        <v>50685.000396200325</v>
      </c>
      <c r="N378" s="76"/>
    </row>
    <row r="379" spans="1:14" x14ac:dyDescent="0.3">
      <c r="A379" s="1">
        <v>2031</v>
      </c>
      <c r="B379" s="1">
        <v>3</v>
      </c>
      <c r="D379" s="76">
        <v>4958.6561339070404</v>
      </c>
      <c r="E379"/>
      <c r="F379"/>
      <c r="G379"/>
      <c r="H379" s="70"/>
      <c r="I379" s="76"/>
      <c r="L379" s="87">
        <f t="shared" si="63"/>
        <v>10.231610628160237</v>
      </c>
      <c r="M379" s="92">
        <f t="shared" si="64"/>
        <v>50735.038801075221</v>
      </c>
      <c r="N379" s="76"/>
    </row>
    <row r="380" spans="1:14" x14ac:dyDescent="0.3">
      <c r="A380" s="1">
        <v>2031</v>
      </c>
      <c r="B380" s="1">
        <v>4</v>
      </c>
      <c r="D380" s="76">
        <v>4964.8699920423896</v>
      </c>
      <c r="E380"/>
      <c r="F380"/>
      <c r="G380"/>
      <c r="H380" s="70"/>
      <c r="I380" s="76"/>
      <c r="L380" s="87">
        <f t="shared" si="63"/>
        <v>10.704850214533128</v>
      </c>
      <c r="M380" s="92">
        <f t="shared" si="64"/>
        <v>53148.189599444064</v>
      </c>
      <c r="N380" s="76"/>
    </row>
    <row r="381" spans="1:14" x14ac:dyDescent="0.3">
      <c r="A381" s="1">
        <v>2031</v>
      </c>
      <c r="B381" s="1">
        <v>5</v>
      </c>
      <c r="D381" s="76">
        <v>4971.0799635027997</v>
      </c>
      <c r="E381"/>
      <c r="F381"/>
      <c r="G381"/>
      <c r="H381" s="70"/>
      <c r="I381" s="76"/>
      <c r="L381" s="87">
        <f t="shared" si="63"/>
        <v>10.623510467158697</v>
      </c>
      <c r="M381" s="92">
        <f t="shared" si="64"/>
        <v>52810.320025354864</v>
      </c>
      <c r="N381" s="76"/>
    </row>
    <row r="382" spans="1:14" x14ac:dyDescent="0.3">
      <c r="A382" s="1">
        <v>2031</v>
      </c>
      <c r="B382" s="1">
        <v>6</v>
      </c>
      <c r="D382" s="76">
        <v>4977.28605071933</v>
      </c>
      <c r="E382"/>
      <c r="F382"/>
      <c r="G382"/>
      <c r="H382" s="70"/>
      <c r="I382" s="76"/>
      <c r="L382" s="87">
        <f t="shared" si="63"/>
        <v>9.8905053503632452</v>
      </c>
      <c r="M382" s="92">
        <f t="shared" si="64"/>
        <v>49227.874314927882</v>
      </c>
      <c r="N382" s="76"/>
    </row>
    <row r="383" spans="1:14" x14ac:dyDescent="0.3">
      <c r="A383" s="1">
        <v>2031</v>
      </c>
      <c r="B383" s="1">
        <v>7</v>
      </c>
      <c r="D383" s="76">
        <v>4983.4882561215099</v>
      </c>
      <c r="E383"/>
      <c r="F383"/>
      <c r="G383"/>
      <c r="H383" s="70"/>
      <c r="I383" s="76"/>
      <c r="L383" s="87">
        <f t="shared" si="63"/>
        <v>10.257840500670721</v>
      </c>
      <c r="M383" s="92">
        <f t="shared" si="64"/>
        <v>51119.827668260128</v>
      </c>
      <c r="N383" s="76"/>
    </row>
    <row r="384" spans="1:14" x14ac:dyDescent="0.3">
      <c r="A384" s="1">
        <v>2031</v>
      </c>
      <c r="B384" s="1">
        <v>8</v>
      </c>
      <c r="D384" s="76">
        <v>4989.6865821373704</v>
      </c>
      <c r="E384"/>
      <c r="F384"/>
      <c r="G384"/>
      <c r="H384" s="70"/>
      <c r="I384" s="76"/>
      <c r="L384" s="87">
        <f t="shared" ref="L384:L447" si="75">VLOOKUP(B384,$Q$179:$S$190,3,0)</f>
        <v>11.96057115994261</v>
      </c>
      <c r="M384" s="92">
        <f t="shared" ref="M384:M447" si="76">L384*D384</f>
        <v>59679.501431464843</v>
      </c>
      <c r="N384" s="76"/>
    </row>
    <row r="385" spans="1:14" x14ac:dyDescent="0.3">
      <c r="A385" s="1">
        <v>2031</v>
      </c>
      <c r="B385" s="1">
        <v>9</v>
      </c>
      <c r="D385" s="76">
        <v>4995.8810311933903</v>
      </c>
      <c r="E385"/>
      <c r="F385"/>
      <c r="G385"/>
      <c r="H385" s="70"/>
      <c r="I385" s="76"/>
      <c r="L385" s="87">
        <f t="shared" si="75"/>
        <v>10.459104484908654</v>
      </c>
      <c r="M385" s="92">
        <f t="shared" si="76"/>
        <v>52252.44169942486</v>
      </c>
      <c r="N385" s="76"/>
    </row>
    <row r="386" spans="1:14" x14ac:dyDescent="0.3">
      <c r="A386" s="1">
        <v>2031</v>
      </c>
      <c r="B386" s="1">
        <v>10</v>
      </c>
      <c r="D386" s="76">
        <v>5002.0716057145501</v>
      </c>
      <c r="E386"/>
      <c r="F386"/>
      <c r="G386"/>
      <c r="H386" s="70"/>
      <c r="I386" s="76"/>
      <c r="L386" s="87">
        <f t="shared" si="75"/>
        <v>9.712749741739783</v>
      </c>
      <c r="M386" s="92">
        <f t="shared" si="76"/>
        <v>48583.869696567897</v>
      </c>
      <c r="N386" s="76"/>
    </row>
    <row r="387" spans="1:14" x14ac:dyDescent="0.3">
      <c r="A387" s="1">
        <v>2031</v>
      </c>
      <c r="B387" s="1">
        <v>11</v>
      </c>
      <c r="D387" s="76">
        <v>5008.2583081243301</v>
      </c>
      <c r="E387"/>
      <c r="F387"/>
      <c r="G387"/>
      <c r="H387" s="70"/>
      <c r="I387" s="76"/>
      <c r="L387" s="87">
        <f t="shared" si="75"/>
        <v>9.5717344925448984</v>
      </c>
      <c r="M387" s="92">
        <f t="shared" si="76"/>
        <v>47937.718795448207</v>
      </c>
      <c r="N387" s="76"/>
    </row>
    <row r="388" spans="1:14" x14ac:dyDescent="0.3">
      <c r="A388" s="1">
        <v>2031</v>
      </c>
      <c r="B388" s="1">
        <v>12</v>
      </c>
      <c r="D388" s="76">
        <v>5014.4411408446704</v>
      </c>
      <c r="E388"/>
      <c r="F388"/>
      <c r="G388"/>
      <c r="H388" s="70" t="e">
        <f t="shared" ref="H388:I388" si="77">AVERAGE(C377:C388)</f>
        <v>#DIV/0!</v>
      </c>
      <c r="I388" s="76">
        <f t="shared" si="77"/>
        <v>4980.3645165709358</v>
      </c>
      <c r="K388" s="73"/>
      <c r="L388" s="87">
        <f t="shared" si="75"/>
        <v>11.093620803362626</v>
      </c>
      <c r="M388" s="92">
        <f t="shared" si="76"/>
        <v>55628.308557311851</v>
      </c>
      <c r="N388" s="76">
        <f t="shared" ref="N388" si="78">SUM(M377:M388)</f>
        <v>626642.04372735007</v>
      </c>
    </row>
    <row r="389" spans="1:14" x14ac:dyDescent="0.3">
      <c r="A389" s="1">
        <v>2032</v>
      </c>
      <c r="B389" s="1">
        <v>1</v>
      </c>
      <c r="D389" s="76">
        <v>5020.6201062959999</v>
      </c>
      <c r="E389"/>
      <c r="F389"/>
      <c r="G389"/>
      <c r="H389" s="70"/>
      <c r="I389" s="76"/>
      <c r="L389" s="87">
        <f t="shared" si="75"/>
        <v>11.086039196599252</v>
      </c>
      <c r="M389" s="92">
        <f t="shared" si="76"/>
        <v>55658.791289631758</v>
      </c>
      <c r="N389" s="76"/>
    </row>
    <row r="390" spans="1:14" x14ac:dyDescent="0.3">
      <c r="A390" s="1">
        <v>2032</v>
      </c>
      <c r="B390" s="1">
        <v>2</v>
      </c>
      <c r="D390" s="76">
        <v>5026.79520689724</v>
      </c>
      <c r="E390"/>
      <c r="F390"/>
      <c r="G390"/>
      <c r="H390" s="70"/>
      <c r="I390" s="76"/>
      <c r="L390" s="87">
        <f t="shared" si="75"/>
        <v>10.234352542917829</v>
      </c>
      <c r="M390" s="92">
        <f t="shared" si="76"/>
        <v>51445.994308435926</v>
      </c>
      <c r="N390" s="76"/>
    </row>
    <row r="391" spans="1:14" x14ac:dyDescent="0.3">
      <c r="A391" s="1">
        <v>2032</v>
      </c>
      <c r="B391" s="1">
        <v>3</v>
      </c>
      <c r="D391" s="76">
        <v>5032.9664450657901</v>
      </c>
      <c r="E391"/>
      <c r="F391"/>
      <c r="G391"/>
      <c r="H391" s="70"/>
      <c r="I391" s="76"/>
      <c r="L391" s="87">
        <f t="shared" si="75"/>
        <v>10.231610628160237</v>
      </c>
      <c r="M391" s="92">
        <f t="shared" si="76"/>
        <v>51495.352970508982</v>
      </c>
      <c r="N391" s="76"/>
    </row>
    <row r="392" spans="1:14" x14ac:dyDescent="0.3">
      <c r="A392" s="1">
        <v>2032</v>
      </c>
      <c r="B392" s="1">
        <v>4</v>
      </c>
      <c r="D392" s="76">
        <v>5039.1338232175603</v>
      </c>
      <c r="E392"/>
      <c r="F392"/>
      <c r="G392"/>
      <c r="H392" s="70"/>
      <c r="I392" s="76"/>
      <c r="L392" s="87">
        <f t="shared" si="75"/>
        <v>10.704850214533128</v>
      </c>
      <c r="M392" s="92">
        <f t="shared" si="76"/>
        <v>53943.172788531643</v>
      </c>
      <c r="N392" s="76"/>
    </row>
    <row r="393" spans="1:14" x14ac:dyDescent="0.3">
      <c r="A393" s="1">
        <v>2032</v>
      </c>
      <c r="B393" s="1">
        <v>5</v>
      </c>
      <c r="D393" s="76">
        <v>5045.2973437669098</v>
      </c>
      <c r="E393"/>
      <c r="F393"/>
      <c r="G393"/>
      <c r="H393" s="70"/>
      <c r="I393" s="76"/>
      <c r="L393" s="87">
        <f t="shared" si="75"/>
        <v>10.623510467158697</v>
      </c>
      <c r="M393" s="92">
        <f t="shared" si="76"/>
        <v>53598.76914143574</v>
      </c>
      <c r="N393" s="76"/>
    </row>
    <row r="394" spans="1:14" x14ac:dyDescent="0.3">
      <c r="A394" s="1">
        <v>2032</v>
      </c>
      <c r="B394" s="1">
        <v>6</v>
      </c>
      <c r="D394" s="76">
        <v>5051.4570091267296</v>
      </c>
      <c r="E394"/>
      <c r="F394"/>
      <c r="G394"/>
      <c r="H394" s="70"/>
      <c r="I394" s="76"/>
      <c r="L394" s="87">
        <f t="shared" si="75"/>
        <v>9.8905053503632452</v>
      </c>
      <c r="M394" s="92">
        <f t="shared" si="76"/>
        <v>49961.462575897836</v>
      </c>
      <c r="N394" s="76"/>
    </row>
    <row r="395" spans="1:14" x14ac:dyDescent="0.3">
      <c r="A395" s="1">
        <v>2032</v>
      </c>
      <c r="B395" s="1">
        <v>7</v>
      </c>
      <c r="D395" s="76">
        <v>5057.6128217083797</v>
      </c>
      <c r="E395"/>
      <c r="F395"/>
      <c r="G395"/>
      <c r="H395" s="70"/>
      <c r="I395" s="76"/>
      <c r="L395" s="87">
        <f t="shared" si="75"/>
        <v>10.257840500670721</v>
      </c>
      <c r="M395" s="92">
        <f t="shared" si="76"/>
        <v>51880.185639231742</v>
      </c>
      <c r="N395" s="76"/>
    </row>
    <row r="396" spans="1:14" x14ac:dyDescent="0.3">
      <c r="A396" s="1">
        <v>2032</v>
      </c>
      <c r="B396" s="1">
        <v>8</v>
      </c>
      <c r="D396" s="76">
        <v>5063.7647839217097</v>
      </c>
      <c r="E396"/>
      <c r="F396"/>
      <c r="G396"/>
      <c r="H396" s="70"/>
      <c r="I396" s="76"/>
      <c r="L396" s="87">
        <f t="shared" si="75"/>
        <v>11.96057115994261</v>
      </c>
      <c r="M396" s="92">
        <f t="shared" si="76"/>
        <v>60565.519035307021</v>
      </c>
      <c r="N396" s="76"/>
    </row>
    <row r="397" spans="1:14" x14ac:dyDescent="0.3">
      <c r="A397" s="1">
        <v>2032</v>
      </c>
      <c r="B397" s="1">
        <v>9</v>
      </c>
      <c r="D397" s="76">
        <v>5069.91289817507</v>
      </c>
      <c r="E397"/>
      <c r="F397"/>
      <c r="G397"/>
      <c r="H397" s="70"/>
      <c r="I397" s="76"/>
      <c r="L397" s="87">
        <f t="shared" si="75"/>
        <v>10.459104484908654</v>
      </c>
      <c r="M397" s="92">
        <f t="shared" si="76"/>
        <v>53026.748731399108</v>
      </c>
      <c r="N397" s="76"/>
    </row>
    <row r="398" spans="1:14" x14ac:dyDescent="0.3">
      <c r="A398" s="1">
        <v>2032</v>
      </c>
      <c r="B398" s="1">
        <v>10</v>
      </c>
      <c r="D398" s="76">
        <v>5076.0571668753</v>
      </c>
      <c r="E398"/>
      <c r="F398"/>
      <c r="G398"/>
      <c r="H398" s="70"/>
      <c r="I398" s="76"/>
      <c r="L398" s="87">
        <f t="shared" si="75"/>
        <v>9.712749741739783</v>
      </c>
      <c r="M398" s="92">
        <f t="shared" si="76"/>
        <v>49302.472936624443</v>
      </c>
      <c r="N398" s="76"/>
    </row>
    <row r="399" spans="1:14" x14ac:dyDescent="0.3">
      <c r="A399" s="1">
        <v>2032</v>
      </c>
      <c r="B399" s="1">
        <v>11</v>
      </c>
      <c r="D399" s="76">
        <v>5082.1975924277403</v>
      </c>
      <c r="E399"/>
      <c r="F399"/>
      <c r="G399"/>
      <c r="H399" s="70"/>
      <c r="I399" s="76"/>
      <c r="L399" s="87">
        <f t="shared" si="75"/>
        <v>9.5717344925448984</v>
      </c>
      <c r="M399" s="92">
        <f t="shared" si="76"/>
        <v>48645.445993369241</v>
      </c>
      <c r="N399" s="76"/>
    </row>
    <row r="400" spans="1:14" x14ac:dyDescent="0.3">
      <c r="A400" s="1">
        <v>2032</v>
      </c>
      <c r="B400" s="1">
        <v>12</v>
      </c>
      <c r="D400" s="76">
        <v>5088.3341772362101</v>
      </c>
      <c r="E400"/>
      <c r="F400"/>
      <c r="G400"/>
      <c r="H400" s="70" t="e">
        <f t="shared" ref="H400:I400" si="79">AVERAGE(C389:C400)</f>
        <v>#DIV/0!</v>
      </c>
      <c r="I400" s="76">
        <f t="shared" si="79"/>
        <v>5054.5124478928874</v>
      </c>
      <c r="K400" s="73"/>
      <c r="L400" s="87">
        <f t="shared" si="75"/>
        <v>11.093620803362626</v>
      </c>
      <c r="M400" s="92">
        <f t="shared" si="76"/>
        <v>56448.049883048669</v>
      </c>
      <c r="N400" s="76">
        <f t="shared" ref="N400" si="80">SUM(M389:M400)</f>
        <v>635971.96529342211</v>
      </c>
    </row>
    <row r="401" spans="1:14" x14ac:dyDescent="0.3">
      <c r="A401" s="1">
        <v>2033</v>
      </c>
      <c r="B401" s="1">
        <v>1</v>
      </c>
      <c r="D401" s="76">
        <v>5094.4669237030503</v>
      </c>
      <c r="E401"/>
      <c r="F401"/>
      <c r="G401"/>
      <c r="H401" s="70"/>
      <c r="I401" s="76"/>
      <c r="L401" s="87">
        <f t="shared" si="75"/>
        <v>11.086039196599252</v>
      </c>
      <c r="M401" s="92">
        <f t="shared" si="76"/>
        <v>56477.460001950429</v>
      </c>
      <c r="N401" s="76"/>
    </row>
    <row r="402" spans="1:14" x14ac:dyDescent="0.3">
      <c r="A402" s="1">
        <v>2033</v>
      </c>
      <c r="B402" s="1">
        <v>2</v>
      </c>
      <c r="D402" s="76">
        <v>5100.5958342290896</v>
      </c>
      <c r="E402"/>
      <c r="F402"/>
      <c r="G402"/>
      <c r="H402" s="70"/>
      <c r="I402" s="76"/>
      <c r="L402" s="87">
        <f t="shared" si="75"/>
        <v>10.234352542917829</v>
      </c>
      <c r="M402" s="92">
        <f t="shared" si="76"/>
        <v>52201.295946438571</v>
      </c>
      <c r="N402" s="76"/>
    </row>
    <row r="403" spans="1:14" x14ac:dyDescent="0.3">
      <c r="A403" s="1">
        <v>2033</v>
      </c>
      <c r="B403" s="1">
        <v>3</v>
      </c>
      <c r="D403" s="76">
        <v>5106.7209112136297</v>
      </c>
      <c r="E403"/>
      <c r="F403"/>
      <c r="G403"/>
      <c r="H403" s="70"/>
      <c r="I403" s="76"/>
      <c r="L403" s="87">
        <f t="shared" si="75"/>
        <v>10.231610628160237</v>
      </c>
      <c r="M403" s="92">
        <f t="shared" si="76"/>
        <v>52249.979950221503</v>
      </c>
      <c r="N403" s="76"/>
    </row>
    <row r="404" spans="1:14" x14ac:dyDescent="0.3">
      <c r="A404" s="1">
        <v>2033</v>
      </c>
      <c r="B404" s="1">
        <v>4</v>
      </c>
      <c r="D404" s="76">
        <v>5112.8421570545097</v>
      </c>
      <c r="E404"/>
      <c r="F404"/>
      <c r="G404"/>
      <c r="H404" s="70"/>
      <c r="I404" s="76"/>
      <c r="L404" s="87">
        <f t="shared" si="75"/>
        <v>10.704850214533128</v>
      </c>
      <c r="M404" s="92">
        <f t="shared" si="76"/>
        <v>54732.209461818988</v>
      </c>
      <c r="N404" s="76"/>
    </row>
    <row r="405" spans="1:14" x14ac:dyDescent="0.3">
      <c r="A405" s="1">
        <v>2033</v>
      </c>
      <c r="B405" s="1">
        <v>5</v>
      </c>
      <c r="D405" s="76">
        <v>5118.9595741480598</v>
      </c>
      <c r="E405"/>
      <c r="F405"/>
      <c r="G405"/>
      <c r="H405" s="70"/>
      <c r="I405" s="76"/>
      <c r="L405" s="87">
        <f t="shared" si="75"/>
        <v>10.623510467158697</v>
      </c>
      <c r="M405" s="92">
        <f t="shared" si="76"/>
        <v>54381.320616924138</v>
      </c>
      <c r="N405" s="76"/>
    </row>
    <row r="406" spans="1:14" x14ac:dyDescent="0.3">
      <c r="A406" s="1">
        <v>2033</v>
      </c>
      <c r="B406" s="1">
        <v>6</v>
      </c>
      <c r="D406" s="76">
        <v>5125.0731648890796</v>
      </c>
      <c r="E406"/>
      <c r="F406"/>
      <c r="G406"/>
      <c r="H406" s="70"/>
      <c r="I406" s="76"/>
      <c r="L406" s="87">
        <f t="shared" si="75"/>
        <v>9.8905053503632452</v>
      </c>
      <c r="M406" s="92">
        <f t="shared" si="76"/>
        <v>50689.56355833853</v>
      </c>
      <c r="N406" s="76"/>
    </row>
    <row r="407" spans="1:14" x14ac:dyDescent="0.3">
      <c r="A407" s="1">
        <v>2033</v>
      </c>
      <c r="B407" s="1">
        <v>7</v>
      </c>
      <c r="D407" s="76">
        <v>5131.18293167092</v>
      </c>
      <c r="E407"/>
      <c r="F407"/>
      <c r="G407"/>
      <c r="H407" s="70"/>
      <c r="I407" s="76"/>
      <c r="L407" s="87">
        <f t="shared" si="75"/>
        <v>10.257840500670721</v>
      </c>
      <c r="M407" s="92">
        <f t="shared" si="76"/>
        <v>52634.856092844289</v>
      </c>
      <c r="N407" s="76"/>
    </row>
    <row r="408" spans="1:14" x14ac:dyDescent="0.3">
      <c r="A408" s="1">
        <v>2033</v>
      </c>
      <c r="B408" s="1">
        <v>8</v>
      </c>
      <c r="D408" s="76">
        <v>5137.28887688539</v>
      </c>
      <c r="E408"/>
      <c r="F408"/>
      <c r="G408"/>
      <c r="H408" s="70"/>
      <c r="I408" s="76"/>
      <c r="L408" s="87">
        <f t="shared" si="75"/>
        <v>11.96057115994261</v>
      </c>
      <c r="M408" s="92">
        <f t="shared" si="76"/>
        <v>61444.909181169358</v>
      </c>
      <c r="N408" s="76"/>
    </row>
    <row r="409" spans="1:14" x14ac:dyDescent="0.3">
      <c r="A409" s="1">
        <v>2033</v>
      </c>
      <c r="B409" s="1">
        <v>9</v>
      </c>
      <c r="D409" s="76">
        <v>5143.39100292283</v>
      </c>
      <c r="E409"/>
      <c r="F409"/>
      <c r="G409"/>
      <c r="H409" s="70"/>
      <c r="I409" s="76"/>
      <c r="L409" s="87">
        <f t="shared" si="75"/>
        <v>10.459104484908654</v>
      </c>
      <c r="M409" s="92">
        <f t="shared" si="76"/>
        <v>53795.263906308988</v>
      </c>
      <c r="N409" s="76"/>
    </row>
    <row r="410" spans="1:14" x14ac:dyDescent="0.3">
      <c r="A410" s="1">
        <v>2033</v>
      </c>
      <c r="B410" s="1">
        <v>10</v>
      </c>
      <c r="D410" s="76">
        <v>5149.4893121720897</v>
      </c>
      <c r="E410"/>
      <c r="F410"/>
      <c r="G410"/>
      <c r="H410" s="70"/>
      <c r="I410" s="76"/>
      <c r="L410" s="87">
        <f t="shared" si="75"/>
        <v>9.712749741739783</v>
      </c>
      <c r="M410" s="92">
        <f t="shared" si="76"/>
        <v>50015.700986891236</v>
      </c>
      <c r="N410" s="76"/>
    </row>
    <row r="411" spans="1:14" x14ac:dyDescent="0.3">
      <c r="A411" s="1">
        <v>2033</v>
      </c>
      <c r="B411" s="1">
        <v>11</v>
      </c>
      <c r="D411" s="76">
        <v>5155.5838070205</v>
      </c>
      <c r="E411"/>
      <c r="F411"/>
      <c r="G411"/>
      <c r="H411" s="70"/>
      <c r="I411" s="76"/>
      <c r="L411" s="87">
        <f t="shared" si="75"/>
        <v>9.5717344925448984</v>
      </c>
      <c r="M411" s="92">
        <f t="shared" si="76"/>
        <v>49347.879354864061</v>
      </c>
      <c r="N411" s="76"/>
    </row>
    <row r="412" spans="1:14" x14ac:dyDescent="0.3">
      <c r="A412" s="1">
        <v>2033</v>
      </c>
      <c r="B412" s="1">
        <v>12</v>
      </c>
      <c r="D412" s="76">
        <v>5161.67448985391</v>
      </c>
      <c r="E412"/>
      <c r="F412"/>
      <c r="G412"/>
      <c r="H412" s="70" t="e">
        <f t="shared" ref="H412:I412" si="81">AVERAGE(C401:C412)</f>
        <v>#DIV/0!</v>
      </c>
      <c r="I412" s="76">
        <f t="shared" si="81"/>
        <v>5128.1057488135875</v>
      </c>
      <c r="K412" s="73"/>
      <c r="L412" s="87">
        <f t="shared" si="75"/>
        <v>11.093620803362626</v>
      </c>
      <c r="M412" s="92">
        <f t="shared" si="76"/>
        <v>57261.659500829504</v>
      </c>
      <c r="N412" s="76">
        <f t="shared" ref="N412" si="82">SUM(M401:M412)</f>
        <v>645232.09855859948</v>
      </c>
    </row>
    <row r="413" spans="1:14" x14ac:dyDescent="0.3">
      <c r="A413" s="1">
        <v>2034</v>
      </c>
      <c r="B413" s="1">
        <v>1</v>
      </c>
      <c r="D413" s="76">
        <v>5167.7613630566802</v>
      </c>
      <c r="E413"/>
      <c r="F413"/>
      <c r="G413"/>
      <c r="H413" s="70"/>
      <c r="I413" s="76"/>
      <c r="L413" s="87">
        <f t="shared" si="75"/>
        <v>11.086039196599252</v>
      </c>
      <c r="M413" s="92">
        <f t="shared" si="76"/>
        <v>57290.005029517532</v>
      </c>
      <c r="N413" s="76"/>
    </row>
    <row r="414" spans="1:14" x14ac:dyDescent="0.3">
      <c r="A414" s="1">
        <v>2034</v>
      </c>
      <c r="B414" s="1">
        <v>2</v>
      </c>
      <c r="D414" s="76">
        <v>5173.8444290116804</v>
      </c>
      <c r="E414"/>
      <c r="F414"/>
      <c r="G414"/>
      <c r="H414" s="70"/>
      <c r="I414" s="76"/>
      <c r="L414" s="87">
        <f t="shared" si="75"/>
        <v>10.234352542917829</v>
      </c>
      <c r="M414" s="92">
        <f t="shared" si="76"/>
        <v>52950.947888716939</v>
      </c>
      <c r="N414" s="76"/>
    </row>
    <row r="415" spans="1:14" x14ac:dyDescent="0.3">
      <c r="A415" s="1">
        <v>2034</v>
      </c>
      <c r="B415" s="1">
        <v>3</v>
      </c>
      <c r="D415" s="76">
        <v>5179.9236901002896</v>
      </c>
      <c r="E415"/>
      <c r="F415"/>
      <c r="G415"/>
      <c r="H415" s="70"/>
      <c r="I415" s="76"/>
      <c r="L415" s="87">
        <f t="shared" si="75"/>
        <v>10.231610628160237</v>
      </c>
      <c r="M415" s="92">
        <f t="shared" si="76"/>
        <v>52998.962280689113</v>
      </c>
      <c r="N415" s="76"/>
    </row>
    <row r="416" spans="1:14" x14ac:dyDescent="0.3">
      <c r="A416" s="1">
        <v>2034</v>
      </c>
      <c r="B416" s="1">
        <v>4</v>
      </c>
      <c r="D416" s="76">
        <v>5185.9991487023799</v>
      </c>
      <c r="E416"/>
      <c r="F416"/>
      <c r="G416"/>
      <c r="H416" s="70"/>
      <c r="I416" s="76"/>
      <c r="L416" s="87">
        <f t="shared" si="75"/>
        <v>10.704850214533128</v>
      </c>
      <c r="M416" s="92">
        <f t="shared" si="76"/>
        <v>55515.344099555288</v>
      </c>
      <c r="N416" s="76"/>
    </row>
    <row r="417" spans="1:14" x14ac:dyDescent="0.3">
      <c r="A417" s="1">
        <v>2034</v>
      </c>
      <c r="B417" s="1">
        <v>5</v>
      </c>
      <c r="D417" s="76">
        <v>5192.07080719637</v>
      </c>
      <c r="E417"/>
      <c r="F417"/>
      <c r="G417"/>
      <c r="H417" s="70"/>
      <c r="I417" s="76"/>
      <c r="L417" s="87">
        <f t="shared" si="75"/>
        <v>10.623510467158697</v>
      </c>
      <c r="M417" s="92">
        <f t="shared" si="76"/>
        <v>55158.018566479739</v>
      </c>
      <c r="N417" s="76"/>
    </row>
    <row r="418" spans="1:14" x14ac:dyDescent="0.3">
      <c r="A418" s="1">
        <v>2034</v>
      </c>
      <c r="B418" s="1">
        <v>6</v>
      </c>
      <c r="D418" s="76">
        <v>5198.1386679591596</v>
      </c>
      <c r="E418"/>
      <c r="F418"/>
      <c r="G418"/>
      <c r="H418" s="70"/>
      <c r="I418" s="76"/>
      <c r="L418" s="87">
        <f t="shared" si="75"/>
        <v>9.8905053503632452</v>
      </c>
      <c r="M418" s="92">
        <f t="shared" si="76"/>
        <v>51412.218307380143</v>
      </c>
      <c r="N418" s="76"/>
    </row>
    <row r="419" spans="1:14" x14ac:dyDescent="0.3">
      <c r="A419" s="1">
        <v>2034</v>
      </c>
      <c r="B419" s="1">
        <v>7</v>
      </c>
      <c r="D419" s="76">
        <v>5204.2027333661699</v>
      </c>
      <c r="E419"/>
      <c r="F419"/>
      <c r="G419"/>
      <c r="H419" s="70"/>
      <c r="I419" s="76"/>
      <c r="L419" s="87">
        <f t="shared" si="75"/>
        <v>10.257840500670721</v>
      </c>
      <c r="M419" s="92">
        <f t="shared" si="76"/>
        <v>53383.881572024766</v>
      </c>
      <c r="N419" s="76"/>
    </row>
    <row r="420" spans="1:14" x14ac:dyDescent="0.3">
      <c r="A420" s="1">
        <v>2034</v>
      </c>
      <c r="B420" s="1">
        <v>8</v>
      </c>
      <c r="D420" s="76">
        <v>5210.2630057913402</v>
      </c>
      <c r="E420"/>
      <c r="F420"/>
      <c r="G420"/>
      <c r="H420" s="70"/>
      <c r="I420" s="76"/>
      <c r="L420" s="87">
        <f t="shared" si="75"/>
        <v>11.96057115994261</v>
      </c>
      <c r="M420" s="92">
        <f t="shared" si="76"/>
        <v>62317.721442783797</v>
      </c>
      <c r="N420" s="76"/>
    </row>
    <row r="421" spans="1:14" x14ac:dyDescent="0.3">
      <c r="A421" s="1">
        <v>2034</v>
      </c>
      <c r="B421" s="1">
        <v>9</v>
      </c>
      <c r="D421" s="76">
        <v>5216.3194876071302</v>
      </c>
      <c r="E421"/>
      <c r="F421"/>
      <c r="G421"/>
      <c r="H421" s="70"/>
      <c r="I421" s="76"/>
      <c r="L421" s="87">
        <f t="shared" si="75"/>
        <v>10.459104484908654</v>
      </c>
      <c r="M421" s="92">
        <f t="shared" si="76"/>
        <v>54558.030547548144</v>
      </c>
      <c r="N421" s="76"/>
    </row>
    <row r="422" spans="1:14" x14ac:dyDescent="0.3">
      <c r="A422" s="1">
        <v>2034</v>
      </c>
      <c r="B422" s="1">
        <v>10</v>
      </c>
      <c r="D422" s="76">
        <v>5222.3721811845098</v>
      </c>
      <c r="E422"/>
      <c r="F422"/>
      <c r="G422"/>
      <c r="H422" s="70"/>
      <c r="I422" s="76"/>
      <c r="L422" s="87">
        <f t="shared" si="75"/>
        <v>9.712749741739783</v>
      </c>
      <c r="M422" s="92">
        <f t="shared" si="76"/>
        <v>50723.594054068875</v>
      </c>
      <c r="N422" s="76"/>
    </row>
    <row r="423" spans="1:14" x14ac:dyDescent="0.3">
      <c r="A423" s="1">
        <v>2034</v>
      </c>
      <c r="B423" s="1">
        <v>11</v>
      </c>
      <c r="D423" s="76">
        <v>5228.4210888929501</v>
      </c>
      <c r="E423"/>
      <c r="F423"/>
      <c r="G423"/>
      <c r="H423" s="70"/>
      <c r="I423" s="76"/>
      <c r="L423" s="87">
        <f t="shared" si="75"/>
        <v>9.5717344925448984</v>
      </c>
      <c r="M423" s="92">
        <f t="shared" si="76"/>
        <v>50045.058478105806</v>
      </c>
      <c r="N423" s="76"/>
    </row>
    <row r="424" spans="1:14" x14ac:dyDescent="0.3">
      <c r="A424" s="1">
        <v>2034</v>
      </c>
      <c r="B424" s="1">
        <v>12</v>
      </c>
      <c r="D424" s="76">
        <v>5234.4662131004698</v>
      </c>
      <c r="E424"/>
      <c r="F424"/>
      <c r="G424"/>
      <c r="H424" s="70" t="e">
        <f t="shared" ref="H424:I424" si="83">AVERAGE(C413:C424)</f>
        <v>#DIV/0!</v>
      </c>
      <c r="I424" s="76">
        <f t="shared" si="83"/>
        <v>5201.1485679974276</v>
      </c>
      <c r="K424" s="73"/>
      <c r="L424" s="87">
        <f t="shared" si="75"/>
        <v>11.093620803362626</v>
      </c>
      <c r="M424" s="92">
        <f t="shared" si="76"/>
        <v>58069.183276150157</v>
      </c>
      <c r="N424" s="76">
        <f t="shared" ref="N424" si="84">SUM(M413:M424)</f>
        <v>654422.96554302028</v>
      </c>
    </row>
    <row r="425" spans="1:14" x14ac:dyDescent="0.3">
      <c r="A425" s="1">
        <v>2035</v>
      </c>
      <c r="B425" s="1">
        <v>1</v>
      </c>
      <c r="D425" s="76">
        <v>5240.5075561735903</v>
      </c>
      <c r="E425"/>
      <c r="F425"/>
      <c r="G425"/>
      <c r="H425" s="70"/>
      <c r="I425" s="76"/>
      <c r="L425" s="87">
        <f t="shared" si="75"/>
        <v>11.086039196599252</v>
      </c>
      <c r="M425" s="92">
        <f t="shared" si="76"/>
        <v>58096.472177814976</v>
      </c>
      <c r="N425" s="76"/>
    </row>
    <row r="426" spans="1:14" x14ac:dyDescent="0.3">
      <c r="A426" s="1">
        <v>2035</v>
      </c>
      <c r="B426" s="1">
        <v>2</v>
      </c>
      <c r="D426" s="76">
        <v>5246.5451204773399</v>
      </c>
      <c r="E426"/>
      <c r="F426"/>
      <c r="G426"/>
      <c r="H426" s="70"/>
      <c r="I426" s="76"/>
      <c r="L426" s="87">
        <f t="shared" si="75"/>
        <v>10.234352542917829</v>
      </c>
      <c r="M426" s="92">
        <f t="shared" si="76"/>
        <v>53694.992395290392</v>
      </c>
      <c r="N426" s="76"/>
    </row>
    <row r="427" spans="1:14" x14ac:dyDescent="0.3">
      <c r="A427" s="1">
        <v>2035</v>
      </c>
      <c r="B427" s="1">
        <v>3</v>
      </c>
      <c r="D427" s="76">
        <v>5252.5789083753098</v>
      </c>
      <c r="E427"/>
      <c r="F427"/>
      <c r="G427"/>
      <c r="H427" s="70"/>
      <c r="I427" s="76"/>
      <c r="L427" s="87">
        <f t="shared" si="75"/>
        <v>10.231610628160237</v>
      </c>
      <c r="M427" s="92">
        <f t="shared" si="76"/>
        <v>53742.342184183115</v>
      </c>
      <c r="N427" s="76"/>
    </row>
    <row r="428" spans="1:14" x14ac:dyDescent="0.3">
      <c r="A428" s="1">
        <v>2035</v>
      </c>
      <c r="B428" s="1">
        <v>4</v>
      </c>
      <c r="D428" s="76">
        <v>5258.6089222295604</v>
      </c>
      <c r="E428"/>
      <c r="F428"/>
      <c r="G428"/>
      <c r="H428" s="70"/>
      <c r="I428" s="76"/>
      <c r="L428" s="87">
        <f t="shared" si="75"/>
        <v>10.704850214533128</v>
      </c>
      <c r="M428" s="92">
        <f t="shared" si="76"/>
        <v>56292.620849274928</v>
      </c>
      <c r="N428" s="76"/>
    </row>
    <row r="429" spans="1:14" x14ac:dyDescent="0.3">
      <c r="A429" s="1">
        <v>2035</v>
      </c>
      <c r="B429" s="1">
        <v>5</v>
      </c>
      <c r="D429" s="76">
        <v>5264.6351644007</v>
      </c>
      <c r="E429"/>
      <c r="F429"/>
      <c r="G429"/>
      <c r="H429" s="70"/>
      <c r="I429" s="76"/>
      <c r="L429" s="87">
        <f t="shared" si="75"/>
        <v>10.623510467158697</v>
      </c>
      <c r="M429" s="92">
        <f t="shared" si="76"/>
        <v>55928.906774782583</v>
      </c>
      <c r="N429" s="76"/>
    </row>
    <row r="430" spans="1:14" x14ac:dyDescent="0.3">
      <c r="A430" s="1">
        <v>2035</v>
      </c>
      <c r="B430" s="1">
        <v>6</v>
      </c>
      <c r="D430" s="76">
        <v>5270.6576372478803</v>
      </c>
      <c r="E430"/>
      <c r="F430"/>
      <c r="G430"/>
      <c r="H430" s="70"/>
      <c r="I430" s="76"/>
      <c r="L430" s="87">
        <f t="shared" si="75"/>
        <v>9.8905053503632452</v>
      </c>
      <c r="M430" s="92">
        <f t="shared" si="76"/>
        <v>52129.46756113306</v>
      </c>
      <c r="N430" s="76"/>
    </row>
    <row r="431" spans="1:14" x14ac:dyDescent="0.3">
      <c r="A431" s="1">
        <v>2035</v>
      </c>
      <c r="B431" s="1">
        <v>7</v>
      </c>
      <c r="D431" s="76">
        <v>5276.67634312874</v>
      </c>
      <c r="E431"/>
      <c r="F431"/>
      <c r="G431"/>
      <c r="H431" s="70"/>
      <c r="I431" s="76"/>
      <c r="L431" s="87">
        <f t="shared" si="75"/>
        <v>10.257840500670721</v>
      </c>
      <c r="M431" s="92">
        <f t="shared" si="76"/>
        <v>54127.304301477059</v>
      </c>
      <c r="N431" s="76"/>
    </row>
    <row r="432" spans="1:14" x14ac:dyDescent="0.3">
      <c r="A432" s="1">
        <v>2035</v>
      </c>
      <c r="B432" s="1">
        <v>8</v>
      </c>
      <c r="D432" s="76">
        <v>5282.6912843994596</v>
      </c>
      <c r="E432"/>
      <c r="F432"/>
      <c r="G432"/>
      <c r="H432" s="70"/>
      <c r="I432" s="76"/>
      <c r="L432" s="87">
        <f t="shared" si="75"/>
        <v>11.96057115994261</v>
      </c>
      <c r="M432" s="92">
        <f t="shared" si="76"/>
        <v>63184.005023068363</v>
      </c>
      <c r="N432" s="76"/>
    </row>
    <row r="433" spans="1:14" x14ac:dyDescent="0.3">
      <c r="A433" s="1">
        <v>2035</v>
      </c>
      <c r="B433" s="1">
        <v>9</v>
      </c>
      <c r="D433" s="76">
        <v>5288.7024634147601</v>
      </c>
      <c r="E433"/>
      <c r="F433"/>
      <c r="G433"/>
      <c r="H433" s="70"/>
      <c r="I433" s="76"/>
      <c r="L433" s="87">
        <f t="shared" si="75"/>
        <v>10.459104484908654</v>
      </c>
      <c r="M433" s="92">
        <f t="shared" si="76"/>
        <v>55315.091654448763</v>
      </c>
      <c r="N433" s="76"/>
    </row>
    <row r="434" spans="1:14" x14ac:dyDescent="0.3">
      <c r="A434" s="1">
        <v>2035</v>
      </c>
      <c r="B434" s="1">
        <v>10</v>
      </c>
      <c r="D434" s="76">
        <v>5294.7098825278599</v>
      </c>
      <c r="E434"/>
      <c r="F434"/>
      <c r="G434"/>
      <c r="H434" s="70"/>
      <c r="I434" s="76"/>
      <c r="L434" s="87">
        <f t="shared" si="75"/>
        <v>9.712749741739783</v>
      </c>
      <c r="M434" s="92">
        <f t="shared" si="76"/>
        <v>51426.19204410955</v>
      </c>
      <c r="N434" s="76"/>
    </row>
    <row r="435" spans="1:14" x14ac:dyDescent="0.3">
      <c r="A435" s="1">
        <v>2035</v>
      </c>
      <c r="B435" s="1">
        <v>11</v>
      </c>
      <c r="D435" s="76">
        <v>5300.7135440905304</v>
      </c>
      <c r="E435"/>
      <c r="F435"/>
      <c r="G435"/>
      <c r="H435" s="70"/>
      <c r="I435" s="76"/>
      <c r="L435" s="87">
        <f t="shared" si="75"/>
        <v>9.5717344925448984</v>
      </c>
      <c r="M435" s="92">
        <f t="shared" si="76"/>
        <v>50737.022665071243</v>
      </c>
      <c r="N435" s="76"/>
    </row>
    <row r="436" spans="1:14" x14ac:dyDescent="0.3">
      <c r="A436" s="1">
        <v>2035</v>
      </c>
      <c r="B436" s="1">
        <v>12</v>
      </c>
      <c r="D436" s="76">
        <v>5306.7134504530604</v>
      </c>
      <c r="E436"/>
      <c r="F436"/>
      <c r="G436"/>
      <c r="H436" s="70" t="e">
        <f t="shared" ref="H436:I436" si="85">AVERAGE(C425:C436)</f>
        <v>#DIV/0!</v>
      </c>
      <c r="I436" s="76">
        <f t="shared" si="85"/>
        <v>5273.6450230765668</v>
      </c>
      <c r="K436" s="73"/>
      <c r="L436" s="87">
        <f t="shared" si="75"/>
        <v>11.093620803362626</v>
      </c>
      <c r="M436" s="92">
        <f t="shared" si="76"/>
        <v>58870.666731430334</v>
      </c>
      <c r="N436" s="76">
        <f t="shared" ref="N436" si="86">SUM(M425:M436)</f>
        <v>663545.08436208416</v>
      </c>
    </row>
    <row r="437" spans="1:14" x14ac:dyDescent="0.3">
      <c r="A437" s="1">
        <v>2036</v>
      </c>
      <c r="B437" s="1">
        <v>1</v>
      </c>
      <c r="D437" s="76">
        <v>5312.7096039642702</v>
      </c>
      <c r="E437"/>
      <c r="F437"/>
      <c r="G437"/>
      <c r="H437" s="70"/>
      <c r="I437" s="76"/>
      <c r="L437" s="87">
        <f t="shared" si="75"/>
        <v>11.086039196599252</v>
      </c>
      <c r="M437" s="92">
        <f t="shared" si="76"/>
        <v>58896.906909697187</v>
      </c>
      <c r="N437" s="76"/>
    </row>
    <row r="438" spans="1:14" x14ac:dyDescent="0.3">
      <c r="A438" s="1">
        <v>2036</v>
      </c>
      <c r="B438" s="1">
        <v>2</v>
      </c>
      <c r="D438" s="76">
        <v>5318.7020069715099</v>
      </c>
      <c r="E438"/>
      <c r="F438"/>
      <c r="G438"/>
      <c r="H438" s="70"/>
      <c r="I438" s="76"/>
      <c r="L438" s="87">
        <f t="shared" si="75"/>
        <v>10.234352542917829</v>
      </c>
      <c r="M438" s="92">
        <f t="shared" si="76"/>
        <v>54433.471410071033</v>
      </c>
      <c r="N438" s="76"/>
    </row>
    <row r="439" spans="1:14" x14ac:dyDescent="0.3">
      <c r="A439" s="1">
        <v>2036</v>
      </c>
      <c r="B439" s="1">
        <v>3</v>
      </c>
      <c r="D439" s="76">
        <v>5324.6906618206704</v>
      </c>
      <c r="E439"/>
      <c r="F439"/>
      <c r="G439"/>
      <c r="H439" s="70"/>
      <c r="I439" s="76"/>
      <c r="L439" s="87">
        <f t="shared" si="75"/>
        <v>10.231610628160237</v>
      </c>
      <c r="M439" s="92">
        <f t="shared" si="76"/>
        <v>54480.161567149938</v>
      </c>
      <c r="N439" s="76"/>
    </row>
    <row r="440" spans="1:14" x14ac:dyDescent="0.3">
      <c r="A440" s="1">
        <v>2036</v>
      </c>
      <c r="B440" s="1">
        <v>4</v>
      </c>
      <c r="D440" s="76">
        <v>5330.6755708561705</v>
      </c>
      <c r="E440"/>
      <c r="F440"/>
      <c r="G440"/>
      <c r="H440" s="70"/>
      <c r="I440" s="76"/>
      <c r="L440" s="87">
        <f t="shared" si="75"/>
        <v>10.704850214533128</v>
      </c>
      <c r="M440" s="92">
        <f t="shared" si="76"/>
        <v>57064.083528286181</v>
      </c>
      <c r="N440" s="76"/>
    </row>
    <row r="441" spans="1:14" x14ac:dyDescent="0.3">
      <c r="A441" s="1">
        <v>2036</v>
      </c>
      <c r="B441" s="1">
        <v>5</v>
      </c>
      <c r="D441" s="76">
        <v>5336.6567364209504</v>
      </c>
      <c r="E441"/>
      <c r="F441"/>
      <c r="G441"/>
      <c r="H441" s="70"/>
      <c r="I441" s="76"/>
      <c r="L441" s="87">
        <f t="shared" si="75"/>
        <v>10.623510467158697</v>
      </c>
      <c r="M441" s="92">
        <f t="shared" si="76"/>
        <v>56694.028699000941</v>
      </c>
      <c r="N441" s="76"/>
    </row>
    <row r="442" spans="1:14" x14ac:dyDescent="0.3">
      <c r="A442" s="1">
        <v>2036</v>
      </c>
      <c r="B442" s="1">
        <v>6</v>
      </c>
      <c r="D442" s="76">
        <v>5342.6341608564899</v>
      </c>
      <c r="E442"/>
      <c r="F442"/>
      <c r="G442"/>
      <c r="H442" s="70"/>
      <c r="I442" s="76"/>
      <c r="L442" s="87">
        <f t="shared" si="75"/>
        <v>9.8905053503632452</v>
      </c>
      <c r="M442" s="92">
        <f t="shared" si="76"/>
        <v>52841.351752984563</v>
      </c>
      <c r="N442" s="76"/>
    </row>
    <row r="443" spans="1:14" x14ac:dyDescent="0.3">
      <c r="A443" s="1">
        <v>2036</v>
      </c>
      <c r="B443" s="1">
        <v>7</v>
      </c>
      <c r="D443" s="76">
        <v>5348.6078465028304</v>
      </c>
      <c r="E443"/>
      <c r="F443"/>
      <c r="G443"/>
      <c r="H443" s="70"/>
      <c r="I443" s="76"/>
      <c r="L443" s="87">
        <f t="shared" si="75"/>
        <v>10.257840500670721</v>
      </c>
      <c r="M443" s="92">
        <f t="shared" si="76"/>
        <v>54865.166190061937</v>
      </c>
      <c r="N443" s="76"/>
    </row>
    <row r="444" spans="1:14" x14ac:dyDescent="0.3">
      <c r="A444" s="1">
        <v>2036</v>
      </c>
      <c r="B444" s="1">
        <v>8</v>
      </c>
      <c r="D444" s="76">
        <v>5354.5777956985103</v>
      </c>
      <c r="E444"/>
      <c r="F444"/>
      <c r="G444"/>
      <c r="H444" s="70"/>
      <c r="I444" s="76"/>
      <c r="L444" s="87">
        <f t="shared" si="75"/>
        <v>11.96057115994261</v>
      </c>
      <c r="M444" s="92">
        <f t="shared" si="76"/>
        <v>64043.808756900675</v>
      </c>
      <c r="N444" s="76"/>
    </row>
    <row r="445" spans="1:14" x14ac:dyDescent="0.3">
      <c r="A445" s="1">
        <v>2036</v>
      </c>
      <c r="B445" s="1">
        <v>9</v>
      </c>
      <c r="D445" s="76">
        <v>5360.5440107806198</v>
      </c>
      <c r="E445"/>
      <c r="F445"/>
      <c r="G445"/>
      <c r="H445" s="70"/>
      <c r="I445" s="76"/>
      <c r="L445" s="87">
        <f t="shared" si="75"/>
        <v>10.459104484908654</v>
      </c>
      <c r="M445" s="92">
        <f t="shared" si="76"/>
        <v>56066.489904705806</v>
      </c>
      <c r="N445" s="76"/>
    </row>
    <row r="446" spans="1:14" x14ac:dyDescent="0.3">
      <c r="A446" s="1">
        <v>2036</v>
      </c>
      <c r="B446" s="1">
        <v>10</v>
      </c>
      <c r="D446" s="76">
        <v>5366.5064940848097</v>
      </c>
      <c r="E446"/>
      <c r="F446"/>
      <c r="G446"/>
      <c r="H446" s="70"/>
      <c r="I446" s="76"/>
      <c r="L446" s="87">
        <f t="shared" si="75"/>
        <v>9.712749741739783</v>
      </c>
      <c r="M446" s="92">
        <f t="shared" si="76"/>
        <v>52123.534564467103</v>
      </c>
      <c r="N446" s="76"/>
    </row>
    <row r="447" spans="1:14" x14ac:dyDescent="0.3">
      <c r="A447" s="1">
        <v>2036</v>
      </c>
      <c r="B447" s="1">
        <v>11</v>
      </c>
      <c r="D447" s="76">
        <v>5372.4652479452398</v>
      </c>
      <c r="E447"/>
      <c r="F447"/>
      <c r="G447"/>
      <c r="H447" s="70"/>
      <c r="I447" s="76"/>
      <c r="L447" s="87">
        <f t="shared" si="75"/>
        <v>9.5717344925448984</v>
      </c>
      <c r="M447" s="92">
        <f t="shared" si="76"/>
        <v>51423.810923756231</v>
      </c>
      <c r="N447" s="76"/>
    </row>
    <row r="448" spans="1:14" x14ac:dyDescent="0.3">
      <c r="A448" s="1">
        <v>2036</v>
      </c>
      <c r="B448" s="1">
        <v>12</v>
      </c>
      <c r="D448" s="76">
        <v>5378.4202746946303</v>
      </c>
      <c r="E448"/>
      <c r="F448"/>
      <c r="G448"/>
      <c r="H448" s="70" t="e">
        <f t="shared" ref="H448:I448" si="87">AVERAGE(C437:C448)</f>
        <v>#DIV/0!</v>
      </c>
      <c r="I448" s="76">
        <f t="shared" si="87"/>
        <v>5345.599200883059</v>
      </c>
      <c r="K448" s="73"/>
      <c r="L448" s="87">
        <f t="shared" ref="L448:L496" si="88">VLOOKUP(B448,$Q$179:$S$190,3,0)</f>
        <v>11.093620803362626</v>
      </c>
      <c r="M448" s="92">
        <f t="shared" ref="M448:M496" si="89">L448*D448</f>
        <v>59666.155048579676</v>
      </c>
      <c r="N448" s="76">
        <f t="shared" ref="N448" si="90">SUM(M437:M448)</f>
        <v>672598.96925566124</v>
      </c>
    </row>
    <row r="449" spans="1:14" x14ac:dyDescent="0.3">
      <c r="A449" s="1">
        <v>2037</v>
      </c>
      <c r="B449" s="1">
        <v>1</v>
      </c>
      <c r="D449" s="76">
        <v>5384.3715766642199</v>
      </c>
      <c r="E449"/>
      <c r="F449"/>
      <c r="G449"/>
      <c r="H449" s="70"/>
      <c r="I449" s="76"/>
      <c r="L449" s="87">
        <f t="shared" si="88"/>
        <v>11.086039196599252</v>
      </c>
      <c r="M449" s="92">
        <f t="shared" si="89"/>
        <v>59691.354347954453</v>
      </c>
      <c r="N449" s="76"/>
    </row>
    <row r="450" spans="1:14" x14ac:dyDescent="0.3">
      <c r="A450" s="1">
        <v>2037</v>
      </c>
      <c r="B450" s="1">
        <v>2</v>
      </c>
      <c r="D450" s="76">
        <v>5390.3191561838003</v>
      </c>
      <c r="E450"/>
      <c r="F450"/>
      <c r="G450"/>
      <c r="H450" s="70"/>
      <c r="I450" s="76"/>
      <c r="L450" s="87">
        <f t="shared" si="88"/>
        <v>10.234352542917829</v>
      </c>
      <c r="M450" s="92">
        <f t="shared" si="89"/>
        <v>55166.426563228364</v>
      </c>
      <c r="N450" s="76"/>
    </row>
    <row r="451" spans="1:14" x14ac:dyDescent="0.3">
      <c r="A451" s="1">
        <v>2037</v>
      </c>
      <c r="B451" s="1">
        <v>3</v>
      </c>
      <c r="D451" s="76">
        <v>5396.2630155817196</v>
      </c>
      <c r="E451"/>
      <c r="F451"/>
      <c r="G451"/>
      <c r="H451" s="70"/>
      <c r="I451" s="76"/>
      <c r="L451" s="87">
        <f t="shared" si="88"/>
        <v>10.231610628160237</v>
      </c>
      <c r="M451" s="92">
        <f t="shared" si="89"/>
        <v>55212.462022573935</v>
      </c>
      <c r="N451" s="76"/>
    </row>
    <row r="452" spans="1:14" x14ac:dyDescent="0.3">
      <c r="A452" s="1">
        <v>2037</v>
      </c>
      <c r="B452" s="1">
        <v>4</v>
      </c>
      <c r="D452" s="76">
        <v>5402.2031571848602</v>
      </c>
      <c r="E452"/>
      <c r="F452"/>
      <c r="G452"/>
      <c r="H452" s="70"/>
      <c r="I452" s="76"/>
      <c r="L452" s="87">
        <f t="shared" si="88"/>
        <v>10.704850214533128</v>
      </c>
      <c r="M452" s="92">
        <f t="shared" si="89"/>
        <v>57829.775626141891</v>
      </c>
      <c r="N452" s="76"/>
    </row>
    <row r="453" spans="1:14" x14ac:dyDescent="0.3">
      <c r="A453" s="1">
        <v>2037</v>
      </c>
      <c r="B453" s="1">
        <v>5</v>
      </c>
      <c r="D453" s="76">
        <v>5408.1395833186398</v>
      </c>
      <c r="E453"/>
      <c r="F453"/>
      <c r="G453"/>
      <c r="H453" s="70"/>
      <c r="I453" s="76"/>
      <c r="L453" s="87">
        <f t="shared" si="88"/>
        <v>10.623510467158697</v>
      </c>
      <c r="M453" s="92">
        <f t="shared" si="89"/>
        <v>57453.427471240844</v>
      </c>
      <c r="N453" s="76"/>
    </row>
    <row r="454" spans="1:14" x14ac:dyDescent="0.3">
      <c r="A454" s="1">
        <v>2037</v>
      </c>
      <c r="B454" s="1">
        <v>6</v>
      </c>
      <c r="D454" s="76">
        <v>5414.0722963070302</v>
      </c>
      <c r="E454"/>
      <c r="F454"/>
      <c r="G454"/>
      <c r="H454" s="70"/>
      <c r="I454" s="76"/>
      <c r="L454" s="87">
        <f t="shared" si="88"/>
        <v>9.8905053503632452</v>
      </c>
      <c r="M454" s="92">
        <f t="shared" si="89"/>
        <v>53547.911013878103</v>
      </c>
      <c r="N454" s="76"/>
    </row>
    <row r="455" spans="1:14" x14ac:dyDescent="0.3">
      <c r="A455" s="1">
        <v>2037</v>
      </c>
      <c r="B455" s="1">
        <v>7</v>
      </c>
      <c r="D455" s="76">
        <v>5420.0012984725399</v>
      </c>
      <c r="E455"/>
      <c r="F455"/>
      <c r="G455"/>
      <c r="H455" s="70"/>
      <c r="I455" s="76"/>
      <c r="L455" s="87">
        <f t="shared" si="88"/>
        <v>10.257840500670721</v>
      </c>
      <c r="M455" s="92">
        <f t="shared" si="89"/>
        <v>55597.508833159518</v>
      </c>
      <c r="N455" s="76"/>
    </row>
    <row r="456" spans="1:14" x14ac:dyDescent="0.3">
      <c r="A456" s="1">
        <v>2037</v>
      </c>
      <c r="B456" s="1">
        <v>8</v>
      </c>
      <c r="D456" s="76">
        <v>5425.9265921362503</v>
      </c>
      <c r="E456"/>
      <c r="F456"/>
      <c r="G456"/>
      <c r="H456" s="70"/>
      <c r="I456" s="76"/>
      <c r="L456" s="87">
        <f t="shared" si="88"/>
        <v>11.96057115994261</v>
      </c>
      <c r="M456" s="92">
        <f t="shared" si="89"/>
        <v>64897.181113870523</v>
      </c>
      <c r="N456" s="76"/>
    </row>
    <row r="457" spans="1:14" x14ac:dyDescent="0.3">
      <c r="A457" s="1">
        <v>2037</v>
      </c>
      <c r="B457" s="1">
        <v>9</v>
      </c>
      <c r="D457" s="76">
        <v>5431.8481796177603</v>
      </c>
      <c r="E457"/>
      <c r="F457"/>
      <c r="G457"/>
      <c r="H457" s="70"/>
      <c r="I457" s="76"/>
      <c r="L457" s="87">
        <f t="shared" si="88"/>
        <v>10.459104484908654</v>
      </c>
      <c r="M457" s="92">
        <f t="shared" si="89"/>
        <v>56812.26765678302</v>
      </c>
      <c r="N457" s="76"/>
    </row>
    <row r="458" spans="1:14" x14ac:dyDescent="0.3">
      <c r="A458" s="1">
        <v>2037</v>
      </c>
      <c r="B458" s="1">
        <v>10</v>
      </c>
      <c r="D458" s="76">
        <v>5437.7660632352399</v>
      </c>
      <c r="E458"/>
      <c r="F458"/>
      <c r="G458"/>
      <c r="H458" s="70"/>
      <c r="I458" s="76"/>
      <c r="L458" s="87">
        <f t="shared" si="88"/>
        <v>9.712749741739783</v>
      </c>
      <c r="M458" s="92">
        <f t="shared" si="89"/>
        <v>52815.66092632943</v>
      </c>
      <c r="N458" s="76"/>
    </row>
    <row r="459" spans="1:14" x14ac:dyDescent="0.3">
      <c r="A459" s="1">
        <v>2037</v>
      </c>
      <c r="B459" s="1">
        <v>11</v>
      </c>
      <c r="D459" s="76">
        <v>5443.6802453053897</v>
      </c>
      <c r="E459"/>
      <c r="F459"/>
      <c r="G459"/>
      <c r="H459" s="70"/>
      <c r="I459" s="76"/>
      <c r="L459" s="87">
        <f t="shared" si="88"/>
        <v>9.5717344925448984</v>
      </c>
      <c r="M459" s="92">
        <f t="shared" si="89"/>
        <v>52105.461970374869</v>
      </c>
      <c r="N459" s="76"/>
    </row>
    <row r="460" spans="1:14" x14ac:dyDescent="0.3">
      <c r="A460" s="1">
        <v>2037</v>
      </c>
      <c r="B460" s="1">
        <v>12</v>
      </c>
      <c r="D460" s="76">
        <v>5449.5907281434802</v>
      </c>
      <c r="E460"/>
      <c r="F460"/>
      <c r="G460"/>
      <c r="H460" s="70" t="e">
        <f t="shared" ref="H460:I460" si="91">AVERAGE(C449:C460)</f>
        <v>#DIV/0!</v>
      </c>
      <c r="I460" s="76">
        <f t="shared" si="91"/>
        <v>5417.0151576792441</v>
      </c>
      <c r="K460" s="73"/>
      <c r="L460" s="87">
        <f t="shared" si="88"/>
        <v>11.093620803362626</v>
      </c>
      <c r="M460" s="92">
        <f t="shared" si="89"/>
        <v>60455.693071544592</v>
      </c>
      <c r="N460" s="76">
        <f t="shared" ref="N460" si="92">SUM(M449:M460)</f>
        <v>681585.13061707967</v>
      </c>
    </row>
    <row r="461" spans="1:14" x14ac:dyDescent="0.3">
      <c r="A461" s="1">
        <v>2038</v>
      </c>
      <c r="B461" s="1">
        <v>1</v>
      </c>
      <c r="D461" s="76">
        <v>5455.4975140633196</v>
      </c>
      <c r="E461"/>
      <c r="F461"/>
      <c r="G461"/>
      <c r="H461" s="70"/>
      <c r="I461" s="76"/>
      <c r="L461" s="87">
        <f t="shared" si="88"/>
        <v>11.086039196599252</v>
      </c>
      <c r="M461" s="92">
        <f t="shared" si="89"/>
        <v>60479.859277855743</v>
      </c>
      <c r="N461" s="76"/>
    </row>
    <row r="462" spans="1:14" x14ac:dyDescent="0.3">
      <c r="A462" s="1">
        <v>2038</v>
      </c>
      <c r="B462" s="1">
        <v>2</v>
      </c>
      <c r="D462" s="76">
        <v>5461.40060537728</v>
      </c>
      <c r="E462"/>
      <c r="F462"/>
      <c r="G462"/>
      <c r="H462" s="70"/>
      <c r="I462" s="76"/>
      <c r="L462" s="87">
        <f t="shared" si="88"/>
        <v>10.234352542917829</v>
      </c>
      <c r="M462" s="92">
        <f t="shared" si="89"/>
        <v>55893.899173535938</v>
      </c>
      <c r="N462" s="76"/>
    </row>
    <row r="463" spans="1:14" x14ac:dyDescent="0.3">
      <c r="A463" s="1">
        <v>2038</v>
      </c>
      <c r="B463" s="1">
        <v>3</v>
      </c>
      <c r="D463" s="76">
        <v>5467.3000043962802</v>
      </c>
      <c r="E463"/>
      <c r="F463"/>
      <c r="G463"/>
      <c r="H463" s="70"/>
      <c r="I463" s="76"/>
      <c r="L463" s="87">
        <f t="shared" si="88"/>
        <v>10.231610628160237</v>
      </c>
      <c r="M463" s="92">
        <f t="shared" si="89"/>
        <v>55939.284832321486</v>
      </c>
      <c r="N463" s="76"/>
    </row>
    <row r="464" spans="1:14" x14ac:dyDescent="0.3">
      <c r="A464" s="1">
        <v>2038</v>
      </c>
      <c r="B464" s="1">
        <v>4</v>
      </c>
      <c r="D464" s="76">
        <v>5473.19571342979</v>
      </c>
      <c r="E464"/>
      <c r="F464"/>
      <c r="G464"/>
      <c r="H464" s="70"/>
      <c r="I464" s="76"/>
      <c r="L464" s="87">
        <f t="shared" si="88"/>
        <v>10.704850214533128</v>
      </c>
      <c r="M464" s="92">
        <f t="shared" si="89"/>
        <v>58589.74030709068</v>
      </c>
      <c r="N464" s="76"/>
    </row>
    <row r="465" spans="1:14" x14ac:dyDescent="0.3">
      <c r="A465" s="1">
        <v>2038</v>
      </c>
      <c r="B465" s="1">
        <v>5</v>
      </c>
      <c r="D465" s="76">
        <v>5479.0877347858604</v>
      </c>
      <c r="E465"/>
      <c r="F465"/>
      <c r="G465"/>
      <c r="H465" s="70"/>
      <c r="I465" s="76"/>
      <c r="L465" s="87">
        <f t="shared" si="88"/>
        <v>10.623510467158697</v>
      </c>
      <c r="M465" s="92">
        <f t="shared" si="89"/>
        <v>58207.145900978423</v>
      </c>
      <c r="N465" s="76"/>
    </row>
    <row r="466" spans="1:14" x14ac:dyDescent="0.3">
      <c r="A466" s="1">
        <v>2038</v>
      </c>
      <c r="B466" s="1">
        <v>6</v>
      </c>
      <c r="D466" s="76">
        <v>5484.9760707710502</v>
      </c>
      <c r="E466"/>
      <c r="F466"/>
      <c r="G466"/>
      <c r="H466" s="70"/>
      <c r="I466" s="76"/>
      <c r="L466" s="87">
        <f t="shared" si="88"/>
        <v>9.8905053503632452</v>
      </c>
      <c r="M466" s="92">
        <f t="shared" si="89"/>
        <v>54249.185174575439</v>
      </c>
      <c r="N466" s="76"/>
    </row>
    <row r="467" spans="1:14" x14ac:dyDescent="0.3">
      <c r="A467" s="1">
        <v>2038</v>
      </c>
      <c r="B467" s="1">
        <v>7</v>
      </c>
      <c r="D467" s="76">
        <v>5490.86072369052</v>
      </c>
      <c r="E467"/>
      <c r="F467"/>
      <c r="G467"/>
      <c r="H467" s="70"/>
      <c r="I467" s="76"/>
      <c r="L467" s="87">
        <f t="shared" si="88"/>
        <v>10.257840500670721</v>
      </c>
      <c r="M467" s="92">
        <f t="shared" si="89"/>
        <v>56324.373515014762</v>
      </c>
      <c r="N467" s="76"/>
    </row>
    <row r="468" spans="1:14" x14ac:dyDescent="0.3">
      <c r="A468" s="1">
        <v>2038</v>
      </c>
      <c r="B468" s="1">
        <v>8</v>
      </c>
      <c r="D468" s="76">
        <v>5496.7416958479698</v>
      </c>
      <c r="E468"/>
      <c r="F468"/>
      <c r="G468"/>
      <c r="H468" s="70"/>
      <c r="I468" s="76"/>
      <c r="L468" s="87">
        <f t="shared" si="88"/>
        <v>11.96057115994261</v>
      </c>
      <c r="M468" s="92">
        <f t="shared" si="89"/>
        <v>65744.170201013258</v>
      </c>
      <c r="N468" s="76"/>
    </row>
    <row r="469" spans="1:14" x14ac:dyDescent="0.3">
      <c r="A469" s="1">
        <v>2038</v>
      </c>
      <c r="B469" s="1">
        <v>9</v>
      </c>
      <c r="D469" s="76">
        <v>5502.61898954565</v>
      </c>
      <c r="E469"/>
      <c r="F469"/>
      <c r="G469"/>
      <c r="H469" s="70"/>
      <c r="I469" s="76"/>
      <c r="L469" s="87">
        <f t="shared" si="88"/>
        <v>10.459104484908654</v>
      </c>
      <c r="M469" s="92">
        <f t="shared" si="89"/>
        <v>57552.466952300434</v>
      </c>
      <c r="N469" s="76"/>
    </row>
    <row r="470" spans="1:14" x14ac:dyDescent="0.3">
      <c r="A470" s="1">
        <v>2038</v>
      </c>
      <c r="B470" s="1">
        <v>10</v>
      </c>
      <c r="D470" s="76">
        <v>5508.4926070844003</v>
      </c>
      <c r="E470"/>
      <c r="F470"/>
      <c r="G470"/>
      <c r="H470" s="70"/>
      <c r="I470" s="76"/>
      <c r="L470" s="87">
        <f t="shared" si="88"/>
        <v>9.712749741739783</v>
      </c>
      <c r="M470" s="92">
        <f t="shared" si="89"/>
        <v>53502.610146834515</v>
      </c>
      <c r="N470" s="76"/>
    </row>
    <row r="471" spans="1:14" x14ac:dyDescent="0.3">
      <c r="A471" s="1">
        <v>2038</v>
      </c>
      <c r="B471" s="1">
        <v>11</v>
      </c>
      <c r="D471" s="76">
        <v>5514.3625507635998</v>
      </c>
      <c r="E471"/>
      <c r="F471"/>
      <c r="G471"/>
      <c r="H471" s="70"/>
      <c r="I471" s="76"/>
      <c r="L471" s="87">
        <f t="shared" si="88"/>
        <v>9.5717344925448984</v>
      </c>
      <c r="M471" s="92">
        <f t="shared" si="89"/>
        <v>52782.014231541812</v>
      </c>
      <c r="N471" s="76"/>
    </row>
    <row r="472" spans="1:14" x14ac:dyDescent="0.3">
      <c r="A472" s="1">
        <v>2038</v>
      </c>
      <c r="B472" s="1">
        <v>12</v>
      </c>
      <c r="D472" s="76">
        <v>5520.2288228811703</v>
      </c>
      <c r="E472"/>
      <c r="F472"/>
      <c r="G472"/>
      <c r="H472" s="70" t="e">
        <f t="shared" ref="H472:I472" si="93">AVERAGE(C461:C472)</f>
        <v>#DIV/0!</v>
      </c>
      <c r="I472" s="76">
        <f t="shared" si="93"/>
        <v>5487.8969193864095</v>
      </c>
      <c r="K472" s="73"/>
      <c r="L472" s="87">
        <f t="shared" si="88"/>
        <v>11.093620803362626</v>
      </c>
      <c r="M472" s="92">
        <f t="shared" si="89"/>
        <v>61239.325308836531</v>
      </c>
      <c r="N472" s="76">
        <f t="shared" ref="N472" si="94">SUM(M461:M472)</f>
        <v>690504.07502189896</v>
      </c>
    </row>
    <row r="473" spans="1:14" x14ac:dyDescent="0.3">
      <c r="A473" s="1">
        <v>2039</v>
      </c>
      <c r="B473" s="1">
        <v>1</v>
      </c>
      <c r="D473" s="76">
        <v>5526.0914257336499</v>
      </c>
      <c r="E473"/>
      <c r="F473"/>
      <c r="G473"/>
      <c r="H473" s="70"/>
      <c r="I473" s="76"/>
      <c r="L473" s="87">
        <f t="shared" si="88"/>
        <v>11.086039196599252</v>
      </c>
      <c r="M473" s="92">
        <f t="shared" si="89"/>
        <v>61262.466149674285</v>
      </c>
      <c r="N473" s="76"/>
    </row>
    <row r="474" spans="1:14" x14ac:dyDescent="0.3">
      <c r="A474" s="1">
        <v>2039</v>
      </c>
      <c r="B474" s="1">
        <v>2</v>
      </c>
      <c r="D474" s="76">
        <v>5531.95036161609</v>
      </c>
      <c r="E474"/>
      <c r="F474"/>
      <c r="G474"/>
      <c r="H474" s="70"/>
      <c r="I474" s="76"/>
      <c r="L474" s="87">
        <f t="shared" si="88"/>
        <v>10.234352542917829</v>
      </c>
      <c r="M474" s="92">
        <f t="shared" si="89"/>
        <v>56615.93025070084</v>
      </c>
      <c r="N474" s="76"/>
    </row>
    <row r="475" spans="1:14" x14ac:dyDescent="0.3">
      <c r="A475" s="1">
        <v>2039</v>
      </c>
      <c r="B475" s="1">
        <v>3</v>
      </c>
      <c r="D475" s="76">
        <v>5537.8056328221201</v>
      </c>
      <c r="E475"/>
      <c r="F475"/>
      <c r="G475"/>
      <c r="H475" s="70"/>
      <c r="I475" s="76"/>
      <c r="L475" s="87">
        <f t="shared" si="88"/>
        <v>10.231610628160237</v>
      </c>
      <c r="M475" s="92">
        <f t="shared" si="89"/>
        <v>56660.670969468425</v>
      </c>
      <c r="N475" s="76"/>
    </row>
    <row r="476" spans="1:14" x14ac:dyDescent="0.3">
      <c r="A476" s="1">
        <v>2039</v>
      </c>
      <c r="B476" s="1">
        <v>4</v>
      </c>
      <c r="D476" s="76">
        <v>5543.6572416439603</v>
      </c>
      <c r="E476"/>
      <c r="F476"/>
      <c r="G476"/>
      <c r="H476" s="70"/>
      <c r="I476" s="76"/>
      <c r="L476" s="87">
        <f t="shared" si="88"/>
        <v>10.704850214533128</v>
      </c>
      <c r="M476" s="92">
        <f t="shared" si="89"/>
        <v>59344.020412510479</v>
      </c>
      <c r="N476" s="76"/>
    </row>
    <row r="477" spans="1:14" x14ac:dyDescent="0.3">
      <c r="A477" s="1">
        <v>2039</v>
      </c>
      <c r="B477" s="1">
        <v>5</v>
      </c>
      <c r="D477" s="76">
        <v>5549.5051903723597</v>
      </c>
      <c r="E477"/>
      <c r="F477"/>
      <c r="G477"/>
      <c r="H477" s="70"/>
      <c r="I477" s="76"/>
      <c r="L477" s="87">
        <f t="shared" si="88"/>
        <v>10.623510467158697</v>
      </c>
      <c r="M477" s="92">
        <f t="shared" si="89"/>
        <v>58955.226477472279</v>
      </c>
      <c r="N477" s="76"/>
    </row>
    <row r="478" spans="1:14" x14ac:dyDescent="0.3">
      <c r="A478" s="1">
        <v>2039</v>
      </c>
      <c r="B478" s="1">
        <v>6</v>
      </c>
      <c r="D478" s="76">
        <v>5555.3494812966601</v>
      </c>
      <c r="E478"/>
      <c r="F478"/>
      <c r="G478"/>
      <c r="H478" s="70"/>
      <c r="I478" s="76"/>
      <c r="L478" s="87">
        <f t="shared" si="88"/>
        <v>9.8905053503632452</v>
      </c>
      <c r="M478" s="92">
        <f t="shared" si="89"/>
        <v>54945.213767902293</v>
      </c>
      <c r="N478" s="76"/>
    </row>
    <row r="479" spans="1:14" x14ac:dyDescent="0.3">
      <c r="A479" s="1">
        <v>2039</v>
      </c>
      <c r="B479" s="1">
        <v>7</v>
      </c>
      <c r="D479" s="76">
        <v>5561.1901167047599</v>
      </c>
      <c r="E479"/>
      <c r="F479"/>
      <c r="G479"/>
      <c r="H479" s="70"/>
      <c r="I479" s="76"/>
      <c r="L479" s="87">
        <f t="shared" si="88"/>
        <v>10.257840500670721</v>
      </c>
      <c r="M479" s="92">
        <f t="shared" si="89"/>
        <v>57045.801211063816</v>
      </c>
      <c r="N479" s="76"/>
    </row>
    <row r="480" spans="1:14" x14ac:dyDescent="0.3">
      <c r="A480" s="1">
        <v>2039</v>
      </c>
      <c r="B480" s="1">
        <v>8</v>
      </c>
      <c r="D480" s="76">
        <v>5567.0270988831298</v>
      </c>
      <c r="E480"/>
      <c r="F480"/>
      <c r="G480"/>
      <c r="H480" s="70"/>
      <c r="I480" s="76"/>
      <c r="L480" s="87">
        <f t="shared" si="88"/>
        <v>11.96057115994261</v>
      </c>
      <c r="M480" s="92">
        <f t="shared" si="89"/>
        <v>66584.823765520545</v>
      </c>
      <c r="N480" s="76"/>
    </row>
    <row r="481" spans="1:14" x14ac:dyDescent="0.3">
      <c r="A481" s="1">
        <v>2039</v>
      </c>
      <c r="B481" s="1">
        <v>9</v>
      </c>
      <c r="D481" s="76">
        <v>5572.8604301168198</v>
      </c>
      <c r="E481"/>
      <c r="F481"/>
      <c r="G481"/>
      <c r="H481" s="70"/>
      <c r="I481" s="76"/>
      <c r="L481" s="87">
        <f t="shared" si="88"/>
        <v>10.459104484908654</v>
      </c>
      <c r="M481" s="92">
        <f t="shared" si="89"/>
        <v>58287.129518404799</v>
      </c>
      <c r="N481" s="76"/>
    </row>
    <row r="482" spans="1:14" x14ac:dyDescent="0.3">
      <c r="A482" s="1">
        <v>2039</v>
      </c>
      <c r="B482" s="1">
        <v>10</v>
      </c>
      <c r="D482" s="76">
        <v>5578.6901126894199</v>
      </c>
      <c r="E482"/>
      <c r="F482"/>
      <c r="G482"/>
      <c r="H482" s="70"/>
      <c r="I482" s="76"/>
      <c r="L482" s="87">
        <f t="shared" si="88"/>
        <v>9.712749741739783</v>
      </c>
      <c r="M482" s="92">
        <f t="shared" si="89"/>
        <v>54184.420951270447</v>
      </c>
      <c r="N482" s="76"/>
    </row>
    <row r="483" spans="1:14" x14ac:dyDescent="0.3">
      <c r="A483" s="1">
        <v>2039</v>
      </c>
      <c r="B483" s="1">
        <v>11</v>
      </c>
      <c r="D483" s="76">
        <v>5584.51614888313</v>
      </c>
      <c r="E483"/>
      <c r="F483"/>
      <c r="G483"/>
      <c r="H483" s="70"/>
      <c r="I483" s="76"/>
      <c r="L483" s="87">
        <f t="shared" si="88"/>
        <v>9.5717344925448984</v>
      </c>
      <c r="M483" s="92">
        <f t="shared" si="89"/>
        <v>53453.505846438653</v>
      </c>
      <c r="N483" s="76"/>
    </row>
    <row r="484" spans="1:14" x14ac:dyDescent="0.3">
      <c r="A484" s="1">
        <v>2039</v>
      </c>
      <c r="B484" s="1">
        <v>12</v>
      </c>
      <c r="D484" s="76">
        <v>5590.3385409786997</v>
      </c>
      <c r="E484"/>
      <c r="F484"/>
      <c r="G484"/>
      <c r="H484" s="70" t="e">
        <f t="shared" ref="H484:I484" si="95">AVERAGE(C473:C484)</f>
        <v>#DIV/0!</v>
      </c>
      <c r="I484" s="76">
        <f t="shared" si="95"/>
        <v>5558.2484818117337</v>
      </c>
      <c r="K484" s="73"/>
      <c r="L484" s="87">
        <f t="shared" si="88"/>
        <v>11.093620803362626</v>
      </c>
      <c r="M484" s="92">
        <f t="shared" si="89"/>
        <v>62017.095936041173</v>
      </c>
      <c r="N484" s="76">
        <f t="shared" ref="N484" si="96">SUM(M473:M484)</f>
        <v>699356.30525646813</v>
      </c>
    </row>
    <row r="485" spans="1:14" x14ac:dyDescent="0.3">
      <c r="A485" s="1">
        <v>2040</v>
      </c>
      <c r="B485" s="1">
        <v>1</v>
      </c>
      <c r="D485" s="76">
        <v>5596.1572912554602</v>
      </c>
      <c r="E485"/>
      <c r="F485"/>
      <c r="G485"/>
      <c r="H485" s="70"/>
      <c r="I485" s="76"/>
      <c r="L485" s="87">
        <f t="shared" si="88"/>
        <v>11.086039196599252</v>
      </c>
      <c r="M485" s="92">
        <f t="shared" si="89"/>
        <v>62039.219081192728</v>
      </c>
      <c r="N485" s="76"/>
    </row>
    <row r="486" spans="1:14" x14ac:dyDescent="0.3">
      <c r="A486" s="1">
        <v>2040</v>
      </c>
      <c r="B486" s="1">
        <v>2</v>
      </c>
      <c r="D486" s="76">
        <v>5601.9724019913101</v>
      </c>
      <c r="E486"/>
      <c r="F486"/>
      <c r="G486"/>
      <c r="H486" s="70"/>
      <c r="I486" s="76"/>
      <c r="L486" s="87">
        <f t="shared" si="88"/>
        <v>10.234352542917829</v>
      </c>
      <c r="M486" s="92">
        <f t="shared" si="89"/>
        <v>57332.560497675266</v>
      </c>
      <c r="N486" s="76"/>
    </row>
    <row r="487" spans="1:14" x14ac:dyDescent="0.3">
      <c r="A487" s="1">
        <v>2040</v>
      </c>
      <c r="B487" s="1">
        <v>3</v>
      </c>
      <c r="D487" s="76">
        <v>5607.7838754627301</v>
      </c>
      <c r="E487"/>
      <c r="F487"/>
      <c r="G487"/>
      <c r="H487" s="70"/>
      <c r="I487" s="76"/>
      <c r="L487" s="87">
        <f t="shared" si="88"/>
        <v>10.231610628160237</v>
      </c>
      <c r="M487" s="92">
        <f t="shared" si="89"/>
        <v>57376.661100610072</v>
      </c>
      <c r="N487" s="76"/>
    </row>
    <row r="488" spans="1:14" x14ac:dyDescent="0.3">
      <c r="A488" s="1">
        <v>2040</v>
      </c>
      <c r="B488" s="1">
        <v>4</v>
      </c>
      <c r="D488" s="76">
        <v>5613.5917139447702</v>
      </c>
      <c r="E488"/>
      <c r="F488"/>
      <c r="G488"/>
      <c r="H488" s="70"/>
      <c r="I488" s="76"/>
      <c r="L488" s="87">
        <f t="shared" si="88"/>
        <v>10.704850214533128</v>
      </c>
      <c r="M488" s="92">
        <f t="shared" si="89"/>
        <v>60092.65846332306</v>
      </c>
      <c r="N488" s="76"/>
    </row>
    <row r="489" spans="1:14" x14ac:dyDescent="0.3">
      <c r="A489" s="1">
        <v>2040</v>
      </c>
      <c r="B489" s="1">
        <v>5</v>
      </c>
      <c r="D489" s="76">
        <v>5619.3959197110698</v>
      </c>
      <c r="E489"/>
      <c r="F489"/>
      <c r="G489"/>
      <c r="H489" s="70"/>
      <c r="I489" s="76"/>
      <c r="L489" s="87">
        <f t="shared" si="88"/>
        <v>10.623510467158697</v>
      </c>
      <c r="M489" s="92">
        <f t="shared" si="89"/>
        <v>59697.711372159421</v>
      </c>
      <c r="N489" s="76"/>
    </row>
    <row r="490" spans="1:14" x14ac:dyDescent="0.3">
      <c r="A490" s="1">
        <v>2040</v>
      </c>
      <c r="B490" s="1">
        <v>6</v>
      </c>
      <c r="D490" s="76">
        <v>5625.1964950338397</v>
      </c>
      <c r="E490"/>
      <c r="F490"/>
      <c r="G490"/>
      <c r="H490" s="70"/>
      <c r="I490" s="76"/>
      <c r="L490" s="87">
        <f t="shared" si="88"/>
        <v>9.8905053503632452</v>
      </c>
      <c r="M490" s="92">
        <f t="shared" si="89"/>
        <v>55636.036030976764</v>
      </c>
      <c r="N490" s="76"/>
    </row>
    <row r="491" spans="1:14" x14ac:dyDescent="0.3">
      <c r="A491" s="1">
        <v>2040</v>
      </c>
      <c r="B491" s="1">
        <v>7</v>
      </c>
      <c r="D491" s="76">
        <v>5630.9934421838498</v>
      </c>
      <c r="E491"/>
      <c r="F491"/>
      <c r="G491"/>
      <c r="H491" s="70"/>
      <c r="I491" s="76"/>
      <c r="L491" s="87">
        <f t="shared" si="88"/>
        <v>10.257840500670721</v>
      </c>
      <c r="M491" s="92">
        <f t="shared" si="89"/>
        <v>57761.832590244725</v>
      </c>
      <c r="N491" s="76"/>
    </row>
    <row r="492" spans="1:14" x14ac:dyDescent="0.3">
      <c r="A492" s="1">
        <v>2040</v>
      </c>
      <c r="B492" s="1">
        <v>8</v>
      </c>
      <c r="D492" s="76">
        <v>5636.7867634304903</v>
      </c>
      <c r="E492"/>
      <c r="F492"/>
      <c r="G492"/>
      <c r="H492" s="70"/>
      <c r="I492" s="76"/>
      <c r="L492" s="87">
        <f t="shared" si="88"/>
        <v>11.96057115994261</v>
      </c>
      <c r="M492" s="92">
        <f t="shared" si="89"/>
        <v>67419.189197432977</v>
      </c>
      <c r="N492" s="76"/>
    </row>
    <row r="493" spans="1:14" x14ac:dyDescent="0.3">
      <c r="A493" s="1">
        <v>2040</v>
      </c>
      <c r="B493" s="1">
        <v>9</v>
      </c>
      <c r="D493" s="76">
        <v>5642.57646104169</v>
      </c>
      <c r="E493"/>
      <c r="F493"/>
      <c r="G493"/>
      <c r="H493" s="70"/>
      <c r="I493" s="76"/>
      <c r="L493" s="87">
        <f t="shared" si="88"/>
        <v>10.459104484908654</v>
      </c>
      <c r="M493" s="92">
        <f t="shared" si="89"/>
        <v>59016.296770121138</v>
      </c>
      <c r="N493" s="76"/>
    </row>
    <row r="494" spans="1:14" x14ac:dyDescent="0.3">
      <c r="A494" s="1">
        <v>2040</v>
      </c>
      <c r="B494" s="1">
        <v>10</v>
      </c>
      <c r="D494" s="76">
        <v>5648.3625372839997</v>
      </c>
      <c r="E494"/>
      <c r="F494"/>
      <c r="G494"/>
      <c r="H494" s="70"/>
      <c r="I494" s="76"/>
      <c r="L494" s="87">
        <f t="shared" si="88"/>
        <v>9.712749741739783</v>
      </c>
      <c r="M494" s="92">
        <f t="shared" si="89"/>
        <v>54861.131775257832</v>
      </c>
      <c r="N494" s="76"/>
    </row>
    <row r="495" spans="1:14" x14ac:dyDescent="0.3">
      <c r="A495" s="1">
        <v>2040</v>
      </c>
      <c r="B495" s="1">
        <v>11</v>
      </c>
      <c r="D495" s="76">
        <v>5654.1449944225096</v>
      </c>
      <c r="E495"/>
      <c r="F495"/>
      <c r="G495"/>
      <c r="H495" s="70"/>
      <c r="I495" s="76"/>
      <c r="L495" s="87">
        <f t="shared" si="88"/>
        <v>9.5717344925448984</v>
      </c>
      <c r="M495" s="92">
        <f t="shared" si="89"/>
        <v>54119.974668964016</v>
      </c>
      <c r="N495" s="76"/>
    </row>
    <row r="496" spans="1:14" x14ac:dyDescent="0.3">
      <c r="A496" s="1">
        <v>2040</v>
      </c>
      <c r="B496" s="1">
        <v>12</v>
      </c>
      <c r="D496" s="76">
        <v>5659.9238347209302</v>
      </c>
      <c r="E496"/>
      <c r="F496"/>
      <c r="G496"/>
      <c r="H496" s="70" t="e">
        <f t="shared" ref="H496:I496" si="97">AVERAGE(C485:C496)</f>
        <v>#DIV/0!</v>
      </c>
      <c r="I496" s="76">
        <f t="shared" si="97"/>
        <v>5628.0738108735532</v>
      </c>
      <c r="K496" s="73"/>
      <c r="L496" s="87">
        <f t="shared" si="88"/>
        <v>11.093620803362626</v>
      </c>
      <c r="M496" s="92">
        <f t="shared" si="89"/>
        <v>62789.048798308082</v>
      </c>
      <c r="N496" s="76">
        <f t="shared" ref="N496" si="98">SUM(M485:M496)</f>
        <v>708142.32034626615</v>
      </c>
    </row>
  </sheetData>
  <mergeCells count="1">
    <mergeCell ref="S178:T17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"/>
  <sheetViews>
    <sheetView workbookViewId="0">
      <selection activeCell="A3" activeCellId="1" sqref="A1:A2 A3"/>
    </sheetView>
  </sheetViews>
  <sheetFormatPr defaultRowHeight="14.4" x14ac:dyDescent="0.3"/>
  <cols>
    <col min="1" max="1" width="9.88671875" bestFit="1" customWidth="1"/>
    <col min="2" max="2" width="10.88671875" bestFit="1" customWidth="1"/>
    <col min="4" max="5" width="5.5546875" bestFit="1" customWidth="1"/>
    <col min="6" max="6" width="10" bestFit="1" customWidth="1"/>
  </cols>
  <sheetData>
    <row r="1" spans="1:6" x14ac:dyDescent="0.3">
      <c r="A1" s="86" t="s">
        <v>121</v>
      </c>
    </row>
    <row r="2" spans="1:6" x14ac:dyDescent="0.3">
      <c r="A2" s="86" t="s">
        <v>115</v>
      </c>
    </row>
    <row r="4" spans="1:6" x14ac:dyDescent="0.3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</row>
    <row r="5" spans="1:6" x14ac:dyDescent="0.3">
      <c r="A5" s="1" t="s">
        <v>8</v>
      </c>
      <c r="B5" s="5">
        <v>0.99937451501867103</v>
      </c>
      <c r="C5" s="2">
        <v>3035.28648648649</v>
      </c>
      <c r="D5" s="5">
        <v>0.99937451501867103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497"/>
  <sheetViews>
    <sheetView workbookViewId="0">
      <selection activeCell="A2" sqref="A1:A2"/>
    </sheetView>
  </sheetViews>
  <sheetFormatPr defaultRowHeight="14.4" x14ac:dyDescent="0.3"/>
  <cols>
    <col min="1" max="1" width="5" bestFit="1" customWidth="1"/>
    <col min="2" max="2" width="6.88671875" bestFit="1" customWidth="1"/>
    <col min="4" max="4" width="7" bestFit="1" customWidth="1"/>
    <col min="5" max="5" width="9.88671875" bestFit="1" customWidth="1"/>
    <col min="6" max="6" width="6.44140625" bestFit="1" customWidth="1"/>
    <col min="7" max="7" width="9.5546875" bestFit="1" customWidth="1"/>
  </cols>
  <sheetData>
    <row r="1" spans="1:7" x14ac:dyDescent="0.3">
      <c r="A1" s="86" t="s">
        <v>122</v>
      </c>
    </row>
    <row r="2" spans="1:7" x14ac:dyDescent="0.3">
      <c r="A2" s="86" t="s">
        <v>115</v>
      </c>
    </row>
    <row r="4" spans="1:7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7" x14ac:dyDescent="0.3">
      <c r="A5" s="1">
        <v>2000</v>
      </c>
      <c r="B5" s="1">
        <v>1</v>
      </c>
      <c r="C5" s="2"/>
      <c r="D5" s="2">
        <v>9.3154230746867093</v>
      </c>
      <c r="E5" s="2"/>
      <c r="F5" s="2"/>
      <c r="G5" s="2">
        <v>1</v>
      </c>
    </row>
    <row r="6" spans="1:7" x14ac:dyDescent="0.3">
      <c r="A6" s="1">
        <v>2000</v>
      </c>
      <c r="B6" s="1">
        <v>2</v>
      </c>
      <c r="C6" s="2">
        <v>2348.8511627334001</v>
      </c>
      <c r="D6" s="2">
        <v>9.3154230746867093</v>
      </c>
      <c r="E6" s="2">
        <v>2339.5357396587101</v>
      </c>
      <c r="F6" s="2">
        <v>0</v>
      </c>
      <c r="G6" s="2">
        <v>0</v>
      </c>
    </row>
    <row r="7" spans="1:7" x14ac:dyDescent="0.3">
      <c r="A7" s="1">
        <v>2000</v>
      </c>
      <c r="B7" s="1">
        <v>3</v>
      </c>
      <c r="C7" s="2">
        <v>2374.91539548436</v>
      </c>
      <c r="D7" s="2">
        <v>9.3154230746867093</v>
      </c>
      <c r="E7" s="2">
        <v>2362.5213535041398</v>
      </c>
      <c r="F7" s="2">
        <v>3.0786189055397699</v>
      </c>
      <c r="G7" s="2">
        <v>0</v>
      </c>
    </row>
    <row r="8" spans="1:7" x14ac:dyDescent="0.3">
      <c r="A8" s="1">
        <v>2000</v>
      </c>
      <c r="B8" s="1">
        <v>4</v>
      </c>
      <c r="C8" s="2">
        <v>2414.1146712780001</v>
      </c>
      <c r="D8" s="2">
        <v>9.3154230746867093</v>
      </c>
      <c r="E8" s="2">
        <v>2399.4982105598301</v>
      </c>
      <c r="F8" s="2">
        <v>5.3010376434890496</v>
      </c>
      <c r="G8" s="2">
        <v>0</v>
      </c>
    </row>
    <row r="9" spans="1:7" x14ac:dyDescent="0.3">
      <c r="A9" s="1">
        <v>2000</v>
      </c>
      <c r="B9" s="1">
        <v>5</v>
      </c>
      <c r="C9" s="2">
        <v>2421.7821982861401</v>
      </c>
      <c r="D9" s="2">
        <v>9.3154230746867093</v>
      </c>
      <c r="E9" s="2">
        <v>2412.4900792550702</v>
      </c>
      <c r="F9" s="2">
        <v>-2.33040436155534E-2</v>
      </c>
      <c r="G9" s="2">
        <v>0</v>
      </c>
    </row>
    <row r="10" spans="1:7" x14ac:dyDescent="0.3">
      <c r="A10" s="1">
        <v>2000</v>
      </c>
      <c r="B10" s="1">
        <v>6</v>
      </c>
      <c r="C10" s="2">
        <v>2434.65515827544</v>
      </c>
      <c r="D10" s="2">
        <v>9.3154230746867093</v>
      </c>
      <c r="E10" s="2">
        <v>2424.4825734352999</v>
      </c>
      <c r="F10" s="2">
        <v>0.85716176545884104</v>
      </c>
      <c r="G10" s="2">
        <v>0</v>
      </c>
    </row>
    <row r="11" spans="1:7" x14ac:dyDescent="0.3">
      <c r="A11" s="1">
        <v>2000</v>
      </c>
      <c r="B11" s="1">
        <v>7</v>
      </c>
      <c r="C11" s="2">
        <v>2434.4442525581799</v>
      </c>
      <c r="D11" s="2">
        <v>9.3154230746867093</v>
      </c>
      <c r="E11" s="2">
        <v>2426.4813224653299</v>
      </c>
      <c r="F11" s="2">
        <v>-1.3524929818404401</v>
      </c>
      <c r="G11" s="2">
        <v>0</v>
      </c>
    </row>
    <row r="12" spans="1:7" x14ac:dyDescent="0.3">
      <c r="A12" s="1">
        <v>2000</v>
      </c>
      <c r="B12" s="1">
        <v>8</v>
      </c>
      <c r="C12" s="2">
        <v>2434.4871138231701</v>
      </c>
      <c r="D12" s="2">
        <v>9.3154230746867093</v>
      </c>
      <c r="E12" s="2">
        <v>2426.4813224653299</v>
      </c>
      <c r="F12" s="2">
        <v>-1.30963171684562</v>
      </c>
      <c r="G12" s="2">
        <v>0</v>
      </c>
    </row>
    <row r="13" spans="1:7" x14ac:dyDescent="0.3">
      <c r="A13" s="1">
        <v>2000</v>
      </c>
      <c r="B13" s="1">
        <v>9</v>
      </c>
      <c r="C13" s="2">
        <v>2438.0862011950699</v>
      </c>
      <c r="D13" s="2">
        <v>9.3154230746867093</v>
      </c>
      <c r="E13" s="2">
        <v>2429.4794460103899</v>
      </c>
      <c r="F13" s="2">
        <v>-0.70866789000774599</v>
      </c>
      <c r="G13" s="2">
        <v>0</v>
      </c>
    </row>
    <row r="14" spans="1:7" x14ac:dyDescent="0.3">
      <c r="A14" s="1">
        <v>2000</v>
      </c>
      <c r="B14" s="1">
        <v>10</v>
      </c>
      <c r="C14" s="2">
        <v>2402.4793983633099</v>
      </c>
      <c r="D14" s="2">
        <v>9.3154230746867093</v>
      </c>
      <c r="E14" s="2">
        <v>2400.4975850748501</v>
      </c>
      <c r="F14" s="2">
        <v>-7.3336097862206797</v>
      </c>
      <c r="G14" s="2">
        <v>0</v>
      </c>
    </row>
    <row r="15" spans="1:7" x14ac:dyDescent="0.3">
      <c r="A15" s="1">
        <v>2000</v>
      </c>
      <c r="B15" s="1">
        <v>11</v>
      </c>
      <c r="C15" s="2">
        <v>2416.9311782143</v>
      </c>
      <c r="D15" s="2">
        <v>9.3154230746867093</v>
      </c>
      <c r="E15" s="2">
        <v>2406.4938321649602</v>
      </c>
      <c r="F15" s="2">
        <v>1.1219229746511701</v>
      </c>
      <c r="G15" s="2">
        <v>0</v>
      </c>
    </row>
    <row r="16" spans="1:7" x14ac:dyDescent="0.3">
      <c r="A16" s="1">
        <v>2000</v>
      </c>
      <c r="B16" s="1">
        <v>12</v>
      </c>
      <c r="C16" s="2">
        <v>2422.4124136044702</v>
      </c>
      <c r="D16" s="2">
        <v>9.3154230746867093</v>
      </c>
      <c r="E16" s="2">
        <v>2413.4894537700902</v>
      </c>
      <c r="F16" s="2">
        <v>-0.39246324030500501</v>
      </c>
      <c r="G16" s="2">
        <v>0</v>
      </c>
    </row>
    <row r="17" spans="1:7" x14ac:dyDescent="0.3">
      <c r="A17" s="1">
        <v>2001</v>
      </c>
      <c r="B17" s="1">
        <v>1</v>
      </c>
      <c r="C17" s="2">
        <v>2427.3114872301098</v>
      </c>
      <c r="D17" s="2">
        <v>9.3154230746867093</v>
      </c>
      <c r="E17" s="2">
        <v>2418.4863263451798</v>
      </c>
      <c r="F17" s="2">
        <v>-0.490262189764053</v>
      </c>
      <c r="G17" s="2">
        <v>0</v>
      </c>
    </row>
    <row r="18" spans="1:7" x14ac:dyDescent="0.3">
      <c r="A18" s="1">
        <v>2001</v>
      </c>
      <c r="B18" s="1">
        <v>2</v>
      </c>
      <c r="C18" s="2">
        <v>2411.8846827702</v>
      </c>
      <c r="D18" s="2">
        <v>9.3154230746867093</v>
      </c>
      <c r="E18" s="2">
        <v>2406.4938321649602</v>
      </c>
      <c r="F18" s="2">
        <v>-3.9245724694496902</v>
      </c>
      <c r="G18" s="2">
        <v>0</v>
      </c>
    </row>
    <row r="19" spans="1:7" x14ac:dyDescent="0.3">
      <c r="A19" s="1">
        <v>2001</v>
      </c>
      <c r="B19" s="1">
        <v>3</v>
      </c>
      <c r="C19" s="2">
        <v>2422.2353871783598</v>
      </c>
      <c r="D19" s="2">
        <v>9.3154230746867093</v>
      </c>
      <c r="E19" s="2">
        <v>2412.4900792550702</v>
      </c>
      <c r="F19" s="2">
        <v>0.42988484860416099</v>
      </c>
      <c r="G19" s="2">
        <v>0</v>
      </c>
    </row>
    <row r="20" spans="1:7" x14ac:dyDescent="0.3">
      <c r="A20" s="1">
        <v>2001</v>
      </c>
      <c r="B20" s="1">
        <v>4</v>
      </c>
      <c r="C20" s="2">
        <v>2433.3604597881499</v>
      </c>
      <c r="D20" s="2">
        <v>9.3154230746867093</v>
      </c>
      <c r="E20" s="2">
        <v>2423.4831989202798</v>
      </c>
      <c r="F20" s="2">
        <v>0.56183779318553195</v>
      </c>
      <c r="G20" s="2">
        <v>0</v>
      </c>
    </row>
    <row r="21" spans="1:7" x14ac:dyDescent="0.3">
      <c r="A21" s="1">
        <v>2001</v>
      </c>
      <c r="B21" s="1">
        <v>5</v>
      </c>
      <c r="C21" s="2">
        <v>2445.53076088233</v>
      </c>
      <c r="D21" s="2">
        <v>9.3154230746867093</v>
      </c>
      <c r="E21" s="2">
        <v>2435.4756931004999</v>
      </c>
      <c r="F21" s="2">
        <v>0.739644707146908</v>
      </c>
      <c r="G21" s="2">
        <v>0</v>
      </c>
    </row>
    <row r="22" spans="1:7" x14ac:dyDescent="0.3">
      <c r="A22" s="1">
        <v>2001</v>
      </c>
      <c r="B22" s="1">
        <v>6</v>
      </c>
      <c r="C22" s="2">
        <v>2449.0704506969</v>
      </c>
      <c r="D22" s="2">
        <v>9.3154230746867093</v>
      </c>
      <c r="E22" s="2">
        <v>2440.47256567559</v>
      </c>
      <c r="F22" s="2">
        <v>-0.71753805338221399</v>
      </c>
      <c r="G22" s="2">
        <v>0</v>
      </c>
    </row>
    <row r="23" spans="1:7" x14ac:dyDescent="0.3">
      <c r="A23" s="1">
        <v>2001</v>
      </c>
      <c r="B23" s="1">
        <v>7</v>
      </c>
      <c r="C23" s="2">
        <v>2454.3640944674098</v>
      </c>
      <c r="D23" s="2">
        <v>9.3154230746867093</v>
      </c>
      <c r="E23" s="2">
        <v>2445.46943825069</v>
      </c>
      <c r="F23" s="2">
        <v>-0.42076685796291702</v>
      </c>
      <c r="G23" s="2">
        <v>0</v>
      </c>
    </row>
    <row r="24" spans="1:7" x14ac:dyDescent="0.3">
      <c r="A24" s="1">
        <v>2001</v>
      </c>
      <c r="B24" s="1">
        <v>8</v>
      </c>
      <c r="C24" s="2">
        <v>2458.0986920751998</v>
      </c>
      <c r="D24" s="2">
        <v>9.3154230746867093</v>
      </c>
      <c r="E24" s="2">
        <v>2449.46693631076</v>
      </c>
      <c r="F24" s="2">
        <v>-0.68366731024434602</v>
      </c>
      <c r="G24" s="2">
        <v>0</v>
      </c>
    </row>
    <row r="25" spans="1:7" x14ac:dyDescent="0.3">
      <c r="A25" s="1">
        <v>2001</v>
      </c>
      <c r="B25" s="1">
        <v>9</v>
      </c>
      <c r="C25" s="2">
        <v>2465.7579243167102</v>
      </c>
      <c r="D25" s="2">
        <v>9.3154230746867093</v>
      </c>
      <c r="E25" s="2">
        <v>2456.4625579158901</v>
      </c>
      <c r="F25" s="2">
        <v>-2.0056673868566601E-2</v>
      </c>
      <c r="G25" s="2">
        <v>0</v>
      </c>
    </row>
    <row r="26" spans="1:7" x14ac:dyDescent="0.3">
      <c r="A26" s="1">
        <v>2001</v>
      </c>
      <c r="B26" s="1">
        <v>10</v>
      </c>
      <c r="C26" s="2">
        <v>2467.80917648071</v>
      </c>
      <c r="D26" s="2">
        <v>9.3154230746867093</v>
      </c>
      <c r="E26" s="2">
        <v>2459.4606814609501</v>
      </c>
      <c r="F26" s="2">
        <v>-0.966928054923756</v>
      </c>
      <c r="G26" s="2">
        <v>0</v>
      </c>
    </row>
    <row r="27" spans="1:7" x14ac:dyDescent="0.3">
      <c r="A27" s="1">
        <v>2001</v>
      </c>
      <c r="B27" s="1">
        <v>11</v>
      </c>
      <c r="C27" s="2">
        <v>2477.0131054865901</v>
      </c>
      <c r="D27" s="2">
        <v>9.3154230746867093</v>
      </c>
      <c r="E27" s="2">
        <v>2467.4556775811002</v>
      </c>
      <c r="F27" s="2">
        <v>0.24200483080812801</v>
      </c>
      <c r="G27" s="2">
        <v>0</v>
      </c>
    </row>
    <row r="28" spans="1:7" x14ac:dyDescent="0.3">
      <c r="A28" s="1">
        <v>2001</v>
      </c>
      <c r="B28" s="1">
        <v>12</v>
      </c>
      <c r="C28" s="2">
        <v>2479.9530362932401</v>
      </c>
      <c r="D28" s="2">
        <v>9.3154230746867093</v>
      </c>
      <c r="E28" s="2">
        <v>2471.4531756411702</v>
      </c>
      <c r="F28" s="2">
        <v>-0.81556242261467604</v>
      </c>
      <c r="G28" s="2">
        <v>0</v>
      </c>
    </row>
    <row r="29" spans="1:7" x14ac:dyDescent="0.3">
      <c r="A29" s="1">
        <v>2002</v>
      </c>
      <c r="B29" s="1">
        <v>1</v>
      </c>
      <c r="C29" s="2">
        <v>2480.5581688244301</v>
      </c>
      <c r="D29" s="2">
        <v>9.3154230746867093</v>
      </c>
      <c r="E29" s="2">
        <v>2472.4525501561898</v>
      </c>
      <c r="F29" s="2">
        <v>-1.2098044064500799</v>
      </c>
      <c r="G29" s="2">
        <v>0</v>
      </c>
    </row>
    <row r="30" spans="1:7" x14ac:dyDescent="0.3">
      <c r="A30" s="1">
        <v>2002</v>
      </c>
      <c r="B30" s="1">
        <v>2</v>
      </c>
      <c r="C30" s="2">
        <v>2485.2455880307498</v>
      </c>
      <c r="D30" s="2">
        <v>9.3154230746867093</v>
      </c>
      <c r="E30" s="2">
        <v>2476.4500482162698</v>
      </c>
      <c r="F30" s="2">
        <v>-0.51988326020273201</v>
      </c>
      <c r="G30" s="2">
        <v>0</v>
      </c>
    </row>
    <row r="31" spans="1:7" x14ac:dyDescent="0.3">
      <c r="A31" s="1">
        <v>2002</v>
      </c>
      <c r="B31" s="1">
        <v>3</v>
      </c>
      <c r="C31" s="2">
        <v>2496.3189811684902</v>
      </c>
      <c r="D31" s="2">
        <v>9.3154230746867093</v>
      </c>
      <c r="E31" s="2">
        <v>2486.4437933664499</v>
      </c>
      <c r="F31" s="2">
        <v>0.55976472734801097</v>
      </c>
      <c r="G31" s="2">
        <v>0</v>
      </c>
    </row>
    <row r="32" spans="1:7" x14ac:dyDescent="0.3">
      <c r="A32" s="1">
        <v>2002</v>
      </c>
      <c r="B32" s="1">
        <v>4</v>
      </c>
      <c r="C32" s="2">
        <v>2501.2841891264102</v>
      </c>
      <c r="D32" s="2">
        <v>9.3154230746867093</v>
      </c>
      <c r="E32" s="2">
        <v>2492.4400404565599</v>
      </c>
      <c r="F32" s="2">
        <v>-0.47127440484428001</v>
      </c>
      <c r="G32" s="2">
        <v>0</v>
      </c>
    </row>
    <row r="33" spans="1:7" x14ac:dyDescent="0.3">
      <c r="A33" s="1">
        <v>2002</v>
      </c>
      <c r="B33" s="1">
        <v>5</v>
      </c>
      <c r="C33" s="2">
        <v>2517.1115258334098</v>
      </c>
      <c r="D33" s="2">
        <v>9.3154230746867093</v>
      </c>
      <c r="E33" s="2">
        <v>2506.43128366683</v>
      </c>
      <c r="F33" s="2">
        <v>1.3648190918952401</v>
      </c>
      <c r="G33" s="2">
        <v>0</v>
      </c>
    </row>
    <row r="34" spans="1:7" x14ac:dyDescent="0.3">
      <c r="A34" s="1">
        <v>2002</v>
      </c>
      <c r="B34" s="1">
        <v>6</v>
      </c>
      <c r="C34" s="2">
        <v>2524.7184125653098</v>
      </c>
      <c r="D34" s="2">
        <v>9.3154230746867093</v>
      </c>
      <c r="E34" s="2">
        <v>2515.4256543019901</v>
      </c>
      <c r="F34" s="2">
        <v>-2.26648113743977E-2</v>
      </c>
      <c r="G34" s="2">
        <v>0</v>
      </c>
    </row>
    <row r="35" spans="1:7" x14ac:dyDescent="0.3">
      <c r="A35" s="1">
        <v>2002</v>
      </c>
      <c r="B35" s="1">
        <v>7</v>
      </c>
      <c r="C35" s="2">
        <v>2525.57770335243</v>
      </c>
      <c r="D35" s="2">
        <v>9.3154230746867093</v>
      </c>
      <c r="E35" s="2">
        <v>2517.4244033320301</v>
      </c>
      <c r="F35" s="2">
        <v>-1.1621230542909899</v>
      </c>
      <c r="G35" s="2">
        <v>0</v>
      </c>
    </row>
    <row r="36" spans="1:7" x14ac:dyDescent="0.3">
      <c r="A36" s="1">
        <v>2002</v>
      </c>
      <c r="B36" s="1">
        <v>8</v>
      </c>
      <c r="C36" s="2">
        <v>2536.2264677107701</v>
      </c>
      <c r="D36" s="2">
        <v>9.3154230746867093</v>
      </c>
      <c r="E36" s="2">
        <v>2526.4187739672002</v>
      </c>
      <c r="F36" s="2">
        <v>0.49227066888306598</v>
      </c>
      <c r="G36" s="2">
        <v>0</v>
      </c>
    </row>
    <row r="37" spans="1:7" x14ac:dyDescent="0.3">
      <c r="A37" s="1">
        <v>2002</v>
      </c>
      <c r="B37" s="1">
        <v>9</v>
      </c>
      <c r="C37" s="2">
        <v>2536.4675736296899</v>
      </c>
      <c r="D37" s="2">
        <v>9.3154230746867093</v>
      </c>
      <c r="E37" s="2">
        <v>2528.4175229972402</v>
      </c>
      <c r="F37" s="2">
        <v>-1.2653724422379999</v>
      </c>
      <c r="G37" s="2">
        <v>0</v>
      </c>
    </row>
    <row r="38" spans="1:7" x14ac:dyDescent="0.3">
      <c r="A38" s="1">
        <v>2002</v>
      </c>
      <c r="B38" s="1">
        <v>10</v>
      </c>
      <c r="C38" s="2">
        <v>2550.84976630552</v>
      </c>
      <c r="D38" s="2">
        <v>9.3154230746867093</v>
      </c>
      <c r="E38" s="2">
        <v>2540.4100171774598</v>
      </c>
      <c r="F38" s="2">
        <v>1.1243260533733499</v>
      </c>
      <c r="G38" s="2">
        <v>0</v>
      </c>
    </row>
    <row r="39" spans="1:7" x14ac:dyDescent="0.3">
      <c r="A39" s="1">
        <v>2002</v>
      </c>
      <c r="B39" s="1">
        <v>11</v>
      </c>
      <c r="C39" s="2">
        <v>2552.7373456906298</v>
      </c>
      <c r="D39" s="2">
        <v>9.3154230746867093</v>
      </c>
      <c r="E39" s="2">
        <v>2544.4075152375399</v>
      </c>
      <c r="F39" s="2">
        <v>-0.98559262158914895</v>
      </c>
      <c r="G39" s="2">
        <v>0</v>
      </c>
    </row>
    <row r="40" spans="1:7" x14ac:dyDescent="0.3">
      <c r="A40" s="1">
        <v>2002</v>
      </c>
      <c r="B40" s="1">
        <v>12</v>
      </c>
      <c r="C40" s="2">
        <v>2571.59533130516</v>
      </c>
      <c r="D40" s="2">
        <v>9.3154230746867093</v>
      </c>
      <c r="E40" s="2">
        <v>2560.39750747783</v>
      </c>
      <c r="F40" s="2">
        <v>1.8824007526409301</v>
      </c>
      <c r="G40" s="2">
        <v>0</v>
      </c>
    </row>
    <row r="41" spans="1:7" x14ac:dyDescent="0.3">
      <c r="A41" s="1">
        <v>2003</v>
      </c>
      <c r="B41" s="1">
        <v>1</v>
      </c>
      <c r="C41" s="2">
        <v>2555.7369287872102</v>
      </c>
      <c r="D41" s="2">
        <v>9.3154230746867093</v>
      </c>
      <c r="E41" s="2">
        <v>2550.4037623276499</v>
      </c>
      <c r="F41" s="2">
        <v>-3.98225661512424</v>
      </c>
      <c r="G41" s="2">
        <v>0</v>
      </c>
    </row>
    <row r="42" spans="1:7" x14ac:dyDescent="0.3">
      <c r="A42" s="1">
        <v>2003</v>
      </c>
      <c r="B42" s="1">
        <v>2</v>
      </c>
      <c r="C42" s="2">
        <v>2572.1883410137002</v>
      </c>
      <c r="D42" s="2">
        <v>9.3154230746867093</v>
      </c>
      <c r="E42" s="2">
        <v>2561.39688199285</v>
      </c>
      <c r="F42" s="2">
        <v>1.47603594615566</v>
      </c>
      <c r="G42" s="2">
        <v>0</v>
      </c>
    </row>
    <row r="43" spans="1:7" x14ac:dyDescent="0.3">
      <c r="A43" s="1">
        <v>2003</v>
      </c>
      <c r="B43" s="1">
        <v>3</v>
      </c>
      <c r="C43" s="2">
        <v>2572.4528044594399</v>
      </c>
      <c r="D43" s="2">
        <v>9.3154230746867093</v>
      </c>
      <c r="E43" s="2">
        <v>2564.39500553791</v>
      </c>
      <c r="F43" s="2">
        <v>-1.2576241531546699</v>
      </c>
      <c r="G43" s="2">
        <v>0</v>
      </c>
    </row>
    <row r="44" spans="1:7" x14ac:dyDescent="0.3">
      <c r="A44" s="1">
        <v>2003</v>
      </c>
      <c r="B44" s="1">
        <v>4</v>
      </c>
      <c r="C44" s="2">
        <v>2578.4120553416801</v>
      </c>
      <c r="D44" s="2">
        <v>9.3154230746867093</v>
      </c>
      <c r="E44" s="2">
        <v>2569.3918781130001</v>
      </c>
      <c r="F44" s="2">
        <v>-0.29524584601267601</v>
      </c>
      <c r="G44" s="2">
        <v>0</v>
      </c>
    </row>
    <row r="45" spans="1:7" x14ac:dyDescent="0.3">
      <c r="A45" s="1">
        <v>2003</v>
      </c>
      <c r="B45" s="1">
        <v>5</v>
      </c>
      <c r="C45" s="2">
        <v>2582.0113851000801</v>
      </c>
      <c r="D45" s="2">
        <v>9.3154230746867093</v>
      </c>
      <c r="E45" s="2">
        <v>2573.3893761730801</v>
      </c>
      <c r="F45" s="2">
        <v>-0.69341414768405196</v>
      </c>
      <c r="G45" s="2">
        <v>0</v>
      </c>
    </row>
    <row r="46" spans="1:7" x14ac:dyDescent="0.3">
      <c r="A46" s="1">
        <v>2003</v>
      </c>
      <c r="B46" s="1">
        <v>6</v>
      </c>
      <c r="C46" s="2">
        <v>2613.7500927348301</v>
      </c>
      <c r="D46" s="2">
        <v>9.3154230746867093</v>
      </c>
      <c r="E46" s="2">
        <v>2600.3724880785799</v>
      </c>
      <c r="F46" s="2">
        <v>4.0621815815598001</v>
      </c>
      <c r="G46" s="2">
        <v>0</v>
      </c>
    </row>
    <row r="47" spans="1:7" x14ac:dyDescent="0.3">
      <c r="A47" s="1">
        <v>2003</v>
      </c>
      <c r="B47" s="1">
        <v>7</v>
      </c>
      <c r="C47" s="2">
        <v>2607.3000013091901</v>
      </c>
      <c r="D47" s="2">
        <v>9.3154230746867093</v>
      </c>
      <c r="E47" s="2">
        <v>2600.3724880785799</v>
      </c>
      <c r="F47" s="2">
        <v>-2.38790984407933</v>
      </c>
      <c r="G47" s="2">
        <v>0</v>
      </c>
    </row>
    <row r="48" spans="1:7" x14ac:dyDescent="0.3">
      <c r="A48" s="1">
        <v>2003</v>
      </c>
      <c r="B48" s="1">
        <v>8</v>
      </c>
      <c r="C48" s="2">
        <v>2645.8913973336598</v>
      </c>
      <c r="D48" s="2">
        <v>9.3154230746867093</v>
      </c>
      <c r="E48" s="2">
        <v>2631.3530980441601</v>
      </c>
      <c r="F48" s="2">
        <v>5.2228762148161003</v>
      </c>
      <c r="G48" s="2">
        <v>0</v>
      </c>
    </row>
    <row r="49" spans="1:7" x14ac:dyDescent="0.3">
      <c r="A49" s="1">
        <v>2003</v>
      </c>
      <c r="B49" s="1">
        <v>9</v>
      </c>
      <c r="C49" s="2">
        <v>2633.2382727917202</v>
      </c>
      <c r="D49" s="2">
        <v>9.3154230746867093</v>
      </c>
      <c r="E49" s="2">
        <v>2627.3555999840901</v>
      </c>
      <c r="F49" s="2">
        <v>-3.4327502670471399</v>
      </c>
      <c r="G49" s="2">
        <v>0</v>
      </c>
    </row>
    <row r="50" spans="1:7" x14ac:dyDescent="0.3">
      <c r="A50" s="1">
        <v>2003</v>
      </c>
      <c r="B50" s="1">
        <v>10</v>
      </c>
      <c r="C50" s="2">
        <v>2641.8226974673698</v>
      </c>
      <c r="D50" s="2">
        <v>9.3154230746867093</v>
      </c>
      <c r="E50" s="2">
        <v>2632.3524725591801</v>
      </c>
      <c r="F50" s="2">
        <v>0.15480183349973201</v>
      </c>
      <c r="G50" s="2">
        <v>0</v>
      </c>
    </row>
    <row r="51" spans="1:7" x14ac:dyDescent="0.3">
      <c r="A51" s="1">
        <v>2003</v>
      </c>
      <c r="B51" s="1">
        <v>11</v>
      </c>
      <c r="C51" s="2">
        <v>2644.88852689644</v>
      </c>
      <c r="D51" s="2">
        <v>9.3154230746867093</v>
      </c>
      <c r="E51" s="2">
        <v>2636.3499706192501</v>
      </c>
      <c r="F51" s="2">
        <v>-0.77686679750240695</v>
      </c>
      <c r="G51" s="2">
        <v>0</v>
      </c>
    </row>
    <row r="52" spans="1:7" x14ac:dyDescent="0.3">
      <c r="A52" s="1">
        <v>2003</v>
      </c>
      <c r="B52" s="1">
        <v>12</v>
      </c>
      <c r="C52" s="2">
        <v>2657.49406651768</v>
      </c>
      <c r="D52" s="2">
        <v>9.3154230746867093</v>
      </c>
      <c r="E52" s="2">
        <v>2647.3430902844598</v>
      </c>
      <c r="F52" s="2">
        <v>0.83555315853436696</v>
      </c>
      <c r="G52" s="2">
        <v>0</v>
      </c>
    </row>
    <row r="53" spans="1:7" x14ac:dyDescent="0.3">
      <c r="A53" s="1">
        <v>2004</v>
      </c>
      <c r="B53" s="1">
        <v>1</v>
      </c>
      <c r="C53" s="2">
        <v>2674.1738971734499</v>
      </c>
      <c r="D53" s="2">
        <v>9.3154230746867093</v>
      </c>
      <c r="E53" s="2">
        <v>2663.3330825247599</v>
      </c>
      <c r="F53" s="2">
        <v>1.5253915740008801</v>
      </c>
      <c r="G53" s="2">
        <v>0</v>
      </c>
    </row>
    <row r="54" spans="1:7" x14ac:dyDescent="0.3">
      <c r="A54" s="1">
        <v>2004</v>
      </c>
      <c r="B54" s="1">
        <v>2</v>
      </c>
      <c r="C54" s="2">
        <v>2684.0127345838901</v>
      </c>
      <c r="D54" s="2">
        <v>9.3154230746867093</v>
      </c>
      <c r="E54" s="2">
        <v>2674.32620218996</v>
      </c>
      <c r="F54" s="2">
        <v>0.37110931924007701</v>
      </c>
      <c r="G54" s="2">
        <v>0</v>
      </c>
    </row>
    <row r="55" spans="1:7" x14ac:dyDescent="0.3">
      <c r="A55" s="1">
        <v>2004</v>
      </c>
      <c r="B55" s="1">
        <v>3</v>
      </c>
      <c r="C55" s="2">
        <v>2704.8626254909</v>
      </c>
      <c r="D55" s="2">
        <v>9.3154230746867093</v>
      </c>
      <c r="E55" s="2">
        <v>2693.3143179753201</v>
      </c>
      <c r="F55" s="2">
        <v>2.2328844408925801</v>
      </c>
      <c r="G55" s="2">
        <v>0</v>
      </c>
    </row>
    <row r="56" spans="1:7" x14ac:dyDescent="0.3">
      <c r="A56" s="1">
        <v>2004</v>
      </c>
      <c r="B56" s="1">
        <v>4</v>
      </c>
      <c r="C56" s="2">
        <v>2721.0695990683098</v>
      </c>
      <c r="D56" s="2">
        <v>9.3154230746867093</v>
      </c>
      <c r="E56" s="2">
        <v>2710.3036847306298</v>
      </c>
      <c r="F56" s="2">
        <v>1.45049126298863</v>
      </c>
      <c r="G56" s="2">
        <v>0</v>
      </c>
    </row>
    <row r="57" spans="1:7" x14ac:dyDescent="0.3">
      <c r="A57" s="1">
        <v>2004</v>
      </c>
      <c r="B57" s="1">
        <v>5</v>
      </c>
      <c r="C57" s="2">
        <v>2743.0305255558701</v>
      </c>
      <c r="D57" s="2">
        <v>9.3154230746867093</v>
      </c>
      <c r="E57" s="2">
        <v>2731.29054954603</v>
      </c>
      <c r="F57" s="2">
        <v>2.4245529351578599</v>
      </c>
      <c r="G57" s="2">
        <v>0</v>
      </c>
    </row>
    <row r="58" spans="1:7" x14ac:dyDescent="0.3">
      <c r="A58" s="1">
        <v>2004</v>
      </c>
      <c r="B58" s="1">
        <v>6</v>
      </c>
      <c r="C58" s="2">
        <v>2757.8091099068301</v>
      </c>
      <c r="D58" s="2">
        <v>9.3154230746867093</v>
      </c>
      <c r="E58" s="2">
        <v>2747.2805417863301</v>
      </c>
      <c r="F58" s="2">
        <v>1.2131450458150499</v>
      </c>
      <c r="G58" s="2">
        <v>0</v>
      </c>
    </row>
    <row r="59" spans="1:7" x14ac:dyDescent="0.3">
      <c r="A59" s="1">
        <v>2004</v>
      </c>
      <c r="B59" s="1">
        <v>7</v>
      </c>
      <c r="C59" s="2">
        <v>2776.4525226179599</v>
      </c>
      <c r="D59" s="2">
        <v>9.3154230746867093</v>
      </c>
      <c r="E59" s="2">
        <v>2765.2692830566598</v>
      </c>
      <c r="F59" s="2">
        <v>1.8678164866132601</v>
      </c>
      <c r="G59" s="2">
        <v>0</v>
      </c>
    </row>
    <row r="60" spans="1:7" x14ac:dyDescent="0.3">
      <c r="A60" s="1">
        <v>2004</v>
      </c>
      <c r="B60" s="1">
        <v>8</v>
      </c>
      <c r="C60" s="2">
        <v>2794.31050649077</v>
      </c>
      <c r="D60" s="2">
        <v>9.3154230746867093</v>
      </c>
      <c r="E60" s="2">
        <v>2783.2580243269999</v>
      </c>
      <c r="F60" s="2">
        <v>1.73705908908414</v>
      </c>
      <c r="G60" s="2">
        <v>0</v>
      </c>
    </row>
    <row r="61" spans="1:7" x14ac:dyDescent="0.3">
      <c r="A61" s="1">
        <v>2004</v>
      </c>
      <c r="B61" s="1">
        <v>9</v>
      </c>
      <c r="C61" s="2">
        <v>2803.9099139896098</v>
      </c>
      <c r="D61" s="2">
        <v>9.3154230746867093</v>
      </c>
      <c r="E61" s="2">
        <v>2794.2511439922</v>
      </c>
      <c r="F61" s="2">
        <v>0.34334692272204798</v>
      </c>
      <c r="G61" s="2">
        <v>0</v>
      </c>
    </row>
    <row r="62" spans="1:7" x14ac:dyDescent="0.3">
      <c r="A62" s="1">
        <v>2004</v>
      </c>
      <c r="B62" s="1">
        <v>10</v>
      </c>
      <c r="C62" s="2">
        <v>2809.1746723337801</v>
      </c>
      <c r="D62" s="2">
        <v>9.3154230746867093</v>
      </c>
      <c r="E62" s="2">
        <v>2800.2473910823201</v>
      </c>
      <c r="F62" s="2">
        <v>-0.38814182322266799</v>
      </c>
      <c r="G62" s="2">
        <v>0</v>
      </c>
    </row>
    <row r="63" spans="1:7" x14ac:dyDescent="0.3">
      <c r="A63" s="1">
        <v>2004</v>
      </c>
      <c r="B63" s="1">
        <v>11</v>
      </c>
      <c r="C63" s="2">
        <v>2816.5229380180099</v>
      </c>
      <c r="D63" s="2">
        <v>9.3154230746867093</v>
      </c>
      <c r="E63" s="2">
        <v>2807.2430126874501</v>
      </c>
      <c r="F63" s="2">
        <v>-3.5497744122949398E-2</v>
      </c>
      <c r="G63" s="2">
        <v>0</v>
      </c>
    </row>
    <row r="64" spans="1:7" x14ac:dyDescent="0.3">
      <c r="A64" s="1">
        <v>2004</v>
      </c>
      <c r="B64" s="1">
        <v>12</v>
      </c>
      <c r="C64" s="2">
        <v>2840.2841733423902</v>
      </c>
      <c r="D64" s="2">
        <v>9.3154230746867093</v>
      </c>
      <c r="E64" s="2">
        <v>2828.2298775028398</v>
      </c>
      <c r="F64" s="2">
        <v>2.7388727648653899</v>
      </c>
      <c r="G64" s="2">
        <v>0</v>
      </c>
    </row>
    <row r="65" spans="1:7" x14ac:dyDescent="0.3">
      <c r="A65" s="1">
        <v>2005</v>
      </c>
      <c r="B65" s="1">
        <v>1</v>
      </c>
      <c r="C65" s="2">
        <v>2854.6968903516299</v>
      </c>
      <c r="D65" s="2">
        <v>9.3154230746867093</v>
      </c>
      <c r="E65" s="2">
        <v>2844.21986974314</v>
      </c>
      <c r="F65" s="2">
        <v>1.16159753380498</v>
      </c>
      <c r="G65" s="2">
        <v>0</v>
      </c>
    </row>
    <row r="66" spans="1:7" x14ac:dyDescent="0.3">
      <c r="A66" s="1">
        <v>2005</v>
      </c>
      <c r="B66" s="1">
        <v>2</v>
      </c>
      <c r="C66" s="2">
        <v>2864.99646140191</v>
      </c>
      <c r="D66" s="2">
        <v>9.3154230746867093</v>
      </c>
      <c r="E66" s="2">
        <v>2855.21298940834</v>
      </c>
      <c r="F66" s="2">
        <v>0.468048918885415</v>
      </c>
      <c r="G66" s="2">
        <v>0</v>
      </c>
    </row>
    <row r="67" spans="1:7" x14ac:dyDescent="0.3">
      <c r="A67" s="1">
        <v>2005</v>
      </c>
      <c r="B67" s="1">
        <v>3</v>
      </c>
      <c r="C67" s="2">
        <v>2873.7267270147599</v>
      </c>
      <c r="D67" s="2">
        <v>9.3154230746867093</v>
      </c>
      <c r="E67" s="2">
        <v>2864.2073600435101</v>
      </c>
      <c r="F67" s="2">
        <v>0.20394389655984899</v>
      </c>
      <c r="G67" s="2">
        <v>0</v>
      </c>
    </row>
    <row r="68" spans="1:7" x14ac:dyDescent="0.3">
      <c r="A68" s="1">
        <v>2005</v>
      </c>
      <c r="B68" s="1">
        <v>4</v>
      </c>
      <c r="C68" s="2">
        <v>2875.5603186727099</v>
      </c>
      <c r="D68" s="2">
        <v>9.3154230746867093</v>
      </c>
      <c r="E68" s="2">
        <v>2867.2054835885701</v>
      </c>
      <c r="F68" s="2">
        <v>-0.960587990540262</v>
      </c>
      <c r="G68" s="2">
        <v>0</v>
      </c>
    </row>
    <row r="69" spans="1:7" x14ac:dyDescent="0.3">
      <c r="A69" s="1">
        <v>2005</v>
      </c>
      <c r="B69" s="1">
        <v>5</v>
      </c>
      <c r="C69" s="2">
        <v>2886.0110809647699</v>
      </c>
      <c r="D69" s="2">
        <v>9.3154230746867093</v>
      </c>
      <c r="E69" s="2">
        <v>2876.1998542237302</v>
      </c>
      <c r="F69" s="2">
        <v>0.49580366634745598</v>
      </c>
      <c r="G69" s="2">
        <v>0</v>
      </c>
    </row>
    <row r="70" spans="1:7" x14ac:dyDescent="0.3">
      <c r="A70" s="1">
        <v>2005</v>
      </c>
      <c r="B70" s="1">
        <v>6</v>
      </c>
      <c r="C70" s="2">
        <v>2893.5080214920999</v>
      </c>
      <c r="D70" s="2">
        <v>9.3154230746867093</v>
      </c>
      <c r="E70" s="2">
        <v>2884.1948503438798</v>
      </c>
      <c r="F70" s="2">
        <v>-2.2519264698530601E-3</v>
      </c>
      <c r="G70" s="2">
        <v>0</v>
      </c>
    </row>
    <row r="71" spans="1:7" x14ac:dyDescent="0.3">
      <c r="A71" s="1">
        <v>2005</v>
      </c>
      <c r="B71" s="1">
        <v>7</v>
      </c>
      <c r="C71" s="2">
        <v>2899.2000531941399</v>
      </c>
      <c r="D71" s="2">
        <v>9.3154230746867093</v>
      </c>
      <c r="E71" s="2">
        <v>2890.1910974339999</v>
      </c>
      <c r="F71" s="2">
        <v>-0.30646731454271497</v>
      </c>
      <c r="G71" s="2">
        <v>0</v>
      </c>
    </row>
    <row r="72" spans="1:7" x14ac:dyDescent="0.3">
      <c r="A72" s="1">
        <v>2005</v>
      </c>
      <c r="B72" s="1">
        <v>8</v>
      </c>
      <c r="C72" s="2">
        <v>2907.6640856311001</v>
      </c>
      <c r="D72" s="2">
        <v>9.3154230746867093</v>
      </c>
      <c r="E72" s="2">
        <v>2898.1860935541399</v>
      </c>
      <c r="F72" s="2">
        <v>0.162569002267901</v>
      </c>
      <c r="G72" s="2">
        <v>0</v>
      </c>
    </row>
    <row r="73" spans="1:7" x14ac:dyDescent="0.3">
      <c r="A73" s="1">
        <v>2005</v>
      </c>
      <c r="B73" s="1">
        <v>9</v>
      </c>
      <c r="C73" s="2">
        <v>2917.96997742955</v>
      </c>
      <c r="D73" s="2">
        <v>9.3154230746867093</v>
      </c>
      <c r="E73" s="2">
        <v>2908.17983870433</v>
      </c>
      <c r="F73" s="2">
        <v>0.47471565053183401</v>
      </c>
      <c r="G73" s="2">
        <v>0</v>
      </c>
    </row>
    <row r="74" spans="1:7" x14ac:dyDescent="0.3">
      <c r="A74" s="1">
        <v>2005</v>
      </c>
      <c r="B74" s="1">
        <v>10</v>
      </c>
      <c r="C74" s="2">
        <v>2923.0911606673899</v>
      </c>
      <c r="D74" s="2">
        <v>9.3154230746867093</v>
      </c>
      <c r="E74" s="2">
        <v>2914.17608579444</v>
      </c>
      <c r="F74" s="2">
        <v>-0.40034820173741498</v>
      </c>
      <c r="G74" s="2">
        <v>0</v>
      </c>
    </row>
    <row r="75" spans="1:7" x14ac:dyDescent="0.3">
      <c r="A75" s="1">
        <v>2005</v>
      </c>
      <c r="B75" s="1">
        <v>11</v>
      </c>
      <c r="C75" s="2">
        <v>2932.8738029306</v>
      </c>
      <c r="D75" s="2">
        <v>9.3154230746867093</v>
      </c>
      <c r="E75" s="2">
        <v>2923.1704564296101</v>
      </c>
      <c r="F75" s="2">
        <v>0.38792342630540599</v>
      </c>
      <c r="G75" s="2">
        <v>0</v>
      </c>
    </row>
    <row r="76" spans="1:7" x14ac:dyDescent="0.3">
      <c r="A76" s="1">
        <v>2005</v>
      </c>
      <c r="B76" s="1">
        <v>12</v>
      </c>
      <c r="C76" s="2">
        <v>2934.4935255902601</v>
      </c>
      <c r="D76" s="2">
        <v>9.3154230746867093</v>
      </c>
      <c r="E76" s="2">
        <v>2926.1685799746701</v>
      </c>
      <c r="F76" s="2">
        <v>-0.99047745909229001</v>
      </c>
      <c r="G76" s="2">
        <v>0</v>
      </c>
    </row>
    <row r="77" spans="1:7" x14ac:dyDescent="0.3">
      <c r="A77" s="1">
        <v>2006</v>
      </c>
      <c r="B77" s="1">
        <v>1</v>
      </c>
      <c r="C77" s="2">
        <v>2946.19035064022</v>
      </c>
      <c r="D77" s="2">
        <v>9.3154230746867093</v>
      </c>
      <c r="E77" s="2">
        <v>2936.1623251248502</v>
      </c>
      <c r="F77" s="2">
        <v>0.71260244067798295</v>
      </c>
      <c r="G77" s="2">
        <v>0</v>
      </c>
    </row>
    <row r="78" spans="1:7" x14ac:dyDescent="0.3">
      <c r="A78" s="1">
        <v>2006</v>
      </c>
      <c r="B78" s="1">
        <v>2</v>
      </c>
      <c r="C78" s="2">
        <v>2947.4210639513599</v>
      </c>
      <c r="D78" s="2">
        <v>9.3154230746867093</v>
      </c>
      <c r="E78" s="2">
        <v>2939.1604486699098</v>
      </c>
      <c r="F78" s="2">
        <v>-1.0548077932417099</v>
      </c>
      <c r="G78" s="2">
        <v>0</v>
      </c>
    </row>
    <row r="79" spans="1:7" x14ac:dyDescent="0.3">
      <c r="A79" s="1">
        <v>2006</v>
      </c>
      <c r="B79" s="1">
        <v>3</v>
      </c>
      <c r="C79" s="2">
        <v>2951.9813496501902</v>
      </c>
      <c r="D79" s="2">
        <v>9.3154230746867093</v>
      </c>
      <c r="E79" s="2">
        <v>2943.1579467299898</v>
      </c>
      <c r="F79" s="2">
        <v>-0.49202015448372499</v>
      </c>
      <c r="G79" s="2">
        <v>0</v>
      </c>
    </row>
    <row r="80" spans="1:7" x14ac:dyDescent="0.3">
      <c r="A80" s="1">
        <v>2006</v>
      </c>
      <c r="B80" s="1">
        <v>4</v>
      </c>
      <c r="C80" s="2">
        <v>2949.8519873762798</v>
      </c>
      <c r="D80" s="2">
        <v>9.3154230746867093</v>
      </c>
      <c r="E80" s="2">
        <v>2942.1585722149698</v>
      </c>
      <c r="F80" s="2">
        <v>-1.6220079133704499</v>
      </c>
      <c r="G80" s="2">
        <v>0</v>
      </c>
    </row>
    <row r="81" spans="1:7" x14ac:dyDescent="0.3">
      <c r="A81" s="1">
        <v>2006</v>
      </c>
      <c r="B81" s="1">
        <v>5</v>
      </c>
      <c r="C81" s="2">
        <v>2950.2847265256901</v>
      </c>
      <c r="D81" s="2">
        <v>9.3154230746867093</v>
      </c>
      <c r="E81" s="2">
        <v>2942.1585722149698</v>
      </c>
      <c r="F81" s="2">
        <v>-1.1892687639679</v>
      </c>
      <c r="G81" s="2">
        <v>0</v>
      </c>
    </row>
    <row r="82" spans="1:7" x14ac:dyDescent="0.3">
      <c r="A82" s="1">
        <v>2006</v>
      </c>
      <c r="B82" s="1">
        <v>6</v>
      </c>
      <c r="C82" s="2">
        <v>2967.03317314476</v>
      </c>
      <c r="D82" s="2">
        <v>9.3154230746867093</v>
      </c>
      <c r="E82" s="2">
        <v>2956.1498154252299</v>
      </c>
      <c r="F82" s="2">
        <v>1.5679346448450799</v>
      </c>
      <c r="G82" s="2">
        <v>0</v>
      </c>
    </row>
    <row r="83" spans="1:7" x14ac:dyDescent="0.3">
      <c r="A83" s="1">
        <v>2006</v>
      </c>
      <c r="B83" s="1">
        <v>7</v>
      </c>
      <c r="C83" s="2">
        <v>2974.45286753051</v>
      </c>
      <c r="D83" s="2">
        <v>9.3154230746867093</v>
      </c>
      <c r="E83" s="2">
        <v>2965.1441860604</v>
      </c>
      <c r="F83" s="2">
        <v>-6.7416045744721504E-3</v>
      </c>
      <c r="G83" s="2">
        <v>0</v>
      </c>
    </row>
    <row r="84" spans="1:7" x14ac:dyDescent="0.3">
      <c r="A84" s="1">
        <v>2006</v>
      </c>
      <c r="B84" s="1">
        <v>8</v>
      </c>
      <c r="C84" s="2">
        <v>2977.7553989999601</v>
      </c>
      <c r="D84" s="2">
        <v>9.3154230746867093</v>
      </c>
      <c r="E84" s="2">
        <v>2969.14168412047</v>
      </c>
      <c r="F84" s="2">
        <v>-0.70170819520126304</v>
      </c>
      <c r="G84" s="2">
        <v>0</v>
      </c>
    </row>
    <row r="85" spans="1:7" x14ac:dyDescent="0.3">
      <c r="A85" s="1">
        <v>2006</v>
      </c>
      <c r="B85" s="1">
        <v>9</v>
      </c>
      <c r="C85" s="2">
        <v>2977.0842428155502</v>
      </c>
      <c r="D85" s="2">
        <v>9.3154230746867093</v>
      </c>
      <c r="E85" s="2">
        <v>2969.14168412047</v>
      </c>
      <c r="F85" s="2">
        <v>-1.37286437960302</v>
      </c>
      <c r="G85" s="2">
        <v>0</v>
      </c>
    </row>
    <row r="86" spans="1:7" x14ac:dyDescent="0.3">
      <c r="A86" s="1">
        <v>2006</v>
      </c>
      <c r="B86" s="1">
        <v>10</v>
      </c>
      <c r="C86" s="2">
        <v>2972.41024125069</v>
      </c>
      <c r="D86" s="2">
        <v>9.3154230746867093</v>
      </c>
      <c r="E86" s="2">
        <v>2965.1441860604</v>
      </c>
      <c r="F86" s="2">
        <v>-2.0493678843890799</v>
      </c>
      <c r="G86" s="2">
        <v>0</v>
      </c>
    </row>
    <row r="87" spans="1:7" x14ac:dyDescent="0.3">
      <c r="A87" s="1">
        <v>2006</v>
      </c>
      <c r="B87" s="1">
        <v>11</v>
      </c>
      <c r="C87" s="2">
        <v>2981.7783090897101</v>
      </c>
      <c r="D87" s="2">
        <v>9.3154230746867093</v>
      </c>
      <c r="E87" s="2">
        <v>2972.13980766553</v>
      </c>
      <c r="F87" s="2">
        <v>0.32307834949460801</v>
      </c>
      <c r="G87" s="2">
        <v>0</v>
      </c>
    </row>
    <row r="88" spans="1:7" x14ac:dyDescent="0.3">
      <c r="A88" s="1">
        <v>2006</v>
      </c>
      <c r="B88" s="1">
        <v>12</v>
      </c>
      <c r="C88" s="2">
        <v>2994.30567706693</v>
      </c>
      <c r="D88" s="2">
        <v>9.3154230746867093</v>
      </c>
      <c r="E88" s="2">
        <v>2984.1323018457501</v>
      </c>
      <c r="F88" s="2">
        <v>0.857952146493972</v>
      </c>
      <c r="G88" s="2">
        <v>0</v>
      </c>
    </row>
    <row r="89" spans="1:7" x14ac:dyDescent="0.3">
      <c r="A89" s="1">
        <v>2007</v>
      </c>
      <c r="B89" s="1">
        <v>1</v>
      </c>
      <c r="C89" s="2">
        <v>2996.57020276701</v>
      </c>
      <c r="D89" s="2">
        <v>9.3154230746867093</v>
      </c>
      <c r="E89" s="2">
        <v>2988.1297999058302</v>
      </c>
      <c r="F89" s="2">
        <v>-0.87502021350655901</v>
      </c>
      <c r="G89" s="2">
        <v>0</v>
      </c>
    </row>
    <row r="90" spans="1:7" x14ac:dyDescent="0.3">
      <c r="A90" s="1">
        <v>2007</v>
      </c>
      <c r="B90" s="1">
        <v>2</v>
      </c>
      <c r="C90" s="2">
        <v>3010.5411864317098</v>
      </c>
      <c r="D90" s="2">
        <v>9.3154230746867093</v>
      </c>
      <c r="E90" s="2">
        <v>3000.1222940860498</v>
      </c>
      <c r="F90" s="2">
        <v>1.1034692709781699</v>
      </c>
      <c r="G90" s="2">
        <v>0</v>
      </c>
    </row>
    <row r="91" spans="1:7" x14ac:dyDescent="0.3">
      <c r="A91" s="1">
        <v>2007</v>
      </c>
      <c r="B91" s="1">
        <v>3</v>
      </c>
      <c r="C91" s="2">
        <v>3010.10713511018</v>
      </c>
      <c r="D91" s="2">
        <v>9.3154230746867093</v>
      </c>
      <c r="E91" s="2">
        <v>3002.1210431160898</v>
      </c>
      <c r="F91" s="2">
        <v>-1.32933108059206</v>
      </c>
      <c r="G91" s="2">
        <v>0</v>
      </c>
    </row>
    <row r="92" spans="1:7" x14ac:dyDescent="0.3">
      <c r="A92" s="1">
        <v>2007</v>
      </c>
      <c r="B92" s="1">
        <v>4</v>
      </c>
      <c r="C92" s="2">
        <v>3017.4109407732099</v>
      </c>
      <c r="D92" s="2">
        <v>9.3154230746867093</v>
      </c>
      <c r="E92" s="2">
        <v>3008.1172902061999</v>
      </c>
      <c r="F92" s="2">
        <v>-2.1772507674540999E-2</v>
      </c>
      <c r="G92" s="2">
        <v>0</v>
      </c>
    </row>
    <row r="93" spans="1:7" x14ac:dyDescent="0.3">
      <c r="A93" s="1">
        <v>2007</v>
      </c>
      <c r="B93" s="1">
        <v>5</v>
      </c>
      <c r="C93" s="2">
        <v>3030.3578179476799</v>
      </c>
      <c r="D93" s="2">
        <v>9.3154230746867093</v>
      </c>
      <c r="E93" s="2">
        <v>3020.10978438642</v>
      </c>
      <c r="F93" s="2">
        <v>0.93261048657404899</v>
      </c>
      <c r="G93" s="2">
        <v>0</v>
      </c>
    </row>
    <row r="94" spans="1:7" x14ac:dyDescent="0.3">
      <c r="A94" s="1">
        <v>2007</v>
      </c>
      <c r="B94" s="1">
        <v>6</v>
      </c>
      <c r="C94" s="2">
        <v>3028.9292911469602</v>
      </c>
      <c r="D94" s="2">
        <v>9.3154230746867093</v>
      </c>
      <c r="E94" s="2">
        <v>3021.10915890144</v>
      </c>
      <c r="F94" s="2">
        <v>-1.49529082916388</v>
      </c>
      <c r="G94" s="2">
        <v>0</v>
      </c>
    </row>
    <row r="95" spans="1:7" x14ac:dyDescent="0.3">
      <c r="A95" s="1">
        <v>2007</v>
      </c>
      <c r="B95" s="1">
        <v>7</v>
      </c>
      <c r="C95" s="2">
        <v>3034.0300002947201</v>
      </c>
      <c r="D95" s="2">
        <v>9.3154230746867093</v>
      </c>
      <c r="E95" s="2">
        <v>3025.10665696152</v>
      </c>
      <c r="F95" s="2">
        <v>-0.39207974148803298</v>
      </c>
      <c r="G95" s="2">
        <v>0</v>
      </c>
    </row>
    <row r="96" spans="1:7" x14ac:dyDescent="0.3">
      <c r="A96" s="1">
        <v>2007</v>
      </c>
      <c r="B96" s="1">
        <v>8</v>
      </c>
      <c r="C96" s="2">
        <v>3034.1960091535998</v>
      </c>
      <c r="D96" s="2">
        <v>9.3154230746867093</v>
      </c>
      <c r="E96" s="2">
        <v>3026.10603147654</v>
      </c>
      <c r="F96" s="2">
        <v>-1.2254453976243</v>
      </c>
      <c r="G96" s="2">
        <v>0</v>
      </c>
    </row>
    <row r="97" spans="1:7" x14ac:dyDescent="0.3">
      <c r="A97" s="1">
        <v>2007</v>
      </c>
      <c r="B97" s="1">
        <v>9</v>
      </c>
      <c r="C97" s="2">
        <v>3046.1882648502501</v>
      </c>
      <c r="D97" s="2">
        <v>9.3154230746867093</v>
      </c>
      <c r="E97" s="2">
        <v>3036.0997766267201</v>
      </c>
      <c r="F97" s="2">
        <v>0.77306514883866795</v>
      </c>
      <c r="G97" s="2">
        <v>0</v>
      </c>
    </row>
    <row r="98" spans="1:7" x14ac:dyDescent="0.3">
      <c r="A98" s="1">
        <v>2007</v>
      </c>
      <c r="B98" s="1">
        <v>10</v>
      </c>
      <c r="C98" s="2">
        <v>3060.5875314263299</v>
      </c>
      <c r="D98" s="2">
        <v>9.3154230746867093</v>
      </c>
      <c r="E98" s="2">
        <v>3050.0910198369802</v>
      </c>
      <c r="F98" s="2">
        <v>1.18108851465922</v>
      </c>
      <c r="G98" s="2">
        <v>0</v>
      </c>
    </row>
    <row r="99" spans="1:7" x14ac:dyDescent="0.3">
      <c r="A99" s="1">
        <v>2007</v>
      </c>
      <c r="B99" s="1">
        <v>11</v>
      </c>
      <c r="C99" s="2">
        <v>3062.47164097206</v>
      </c>
      <c r="D99" s="2">
        <v>9.3154230746867093</v>
      </c>
      <c r="E99" s="2">
        <v>3054.0885178970598</v>
      </c>
      <c r="F99" s="2">
        <v>-0.93229999968252697</v>
      </c>
      <c r="G99" s="2">
        <v>0</v>
      </c>
    </row>
    <row r="100" spans="1:7" x14ac:dyDescent="0.3">
      <c r="A100" s="1">
        <v>2007</v>
      </c>
      <c r="B100" s="1">
        <v>12</v>
      </c>
      <c r="C100" s="2">
        <v>3065.6965410933399</v>
      </c>
      <c r="D100" s="2">
        <v>9.3154230746867093</v>
      </c>
      <c r="E100" s="2">
        <v>3057.0866414421098</v>
      </c>
      <c r="F100" s="2">
        <v>-0.70552342346400099</v>
      </c>
      <c r="G100" s="2">
        <v>0</v>
      </c>
    </row>
    <row r="101" spans="1:7" x14ac:dyDescent="0.3">
      <c r="A101" s="1">
        <v>2008</v>
      </c>
      <c r="B101" s="1">
        <v>1</v>
      </c>
      <c r="C101" s="2">
        <v>3071.05415792554</v>
      </c>
      <c r="D101" s="2">
        <v>9.3154230746867093</v>
      </c>
      <c r="E101" s="2">
        <v>3062.0835140172098</v>
      </c>
      <c r="F101" s="2">
        <v>-0.3447791663516</v>
      </c>
      <c r="G101" s="2">
        <v>0</v>
      </c>
    </row>
    <row r="102" spans="1:7" x14ac:dyDescent="0.3">
      <c r="A102" s="1">
        <v>2008</v>
      </c>
      <c r="B102" s="1">
        <v>2</v>
      </c>
      <c r="C102" s="2">
        <v>3080.7887510269102</v>
      </c>
      <c r="D102" s="2">
        <v>9.3154230746867093</v>
      </c>
      <c r="E102" s="2">
        <v>3071.0778846523699</v>
      </c>
      <c r="F102" s="2">
        <v>0.39544329985210402</v>
      </c>
      <c r="G102" s="2">
        <v>0</v>
      </c>
    </row>
    <row r="103" spans="1:7" x14ac:dyDescent="0.3">
      <c r="A103" s="1">
        <v>2008</v>
      </c>
      <c r="B103" s="1">
        <v>3</v>
      </c>
      <c r="C103" s="2">
        <v>3090.8364334319099</v>
      </c>
      <c r="D103" s="2">
        <v>9.3154230746867093</v>
      </c>
      <c r="E103" s="2">
        <v>3081.07162980256</v>
      </c>
      <c r="F103" s="2">
        <v>0.449380554665822</v>
      </c>
      <c r="G103" s="2">
        <v>0</v>
      </c>
    </row>
    <row r="104" spans="1:7" x14ac:dyDescent="0.3">
      <c r="A104" s="1">
        <v>2008</v>
      </c>
      <c r="B104" s="1">
        <v>4</v>
      </c>
      <c r="C104" s="2">
        <v>3103.2256868981399</v>
      </c>
      <c r="D104" s="2">
        <v>9.3154230746867093</v>
      </c>
      <c r="E104" s="2">
        <v>3093.0641239827901</v>
      </c>
      <c r="F104" s="2">
        <v>0.846139840662545</v>
      </c>
      <c r="G104" s="2">
        <v>0</v>
      </c>
    </row>
    <row r="105" spans="1:7" x14ac:dyDescent="0.3">
      <c r="A105" s="1">
        <v>2008</v>
      </c>
      <c r="B105" s="1">
        <v>5</v>
      </c>
      <c r="C105" s="2">
        <v>3100.7078837641102</v>
      </c>
      <c r="D105" s="2">
        <v>9.3154230746867093</v>
      </c>
      <c r="E105" s="2">
        <v>3093.0641239827901</v>
      </c>
      <c r="F105" s="2">
        <v>-1.67166329335851</v>
      </c>
      <c r="G105" s="2">
        <v>0</v>
      </c>
    </row>
    <row r="106" spans="1:7" x14ac:dyDescent="0.3">
      <c r="A106" s="1">
        <v>2008</v>
      </c>
      <c r="B106" s="1">
        <v>6</v>
      </c>
      <c r="C106" s="2">
        <v>3106.0299608395799</v>
      </c>
      <c r="D106" s="2">
        <v>9.3154230746867093</v>
      </c>
      <c r="E106" s="2">
        <v>3097.0616220428601</v>
      </c>
      <c r="F106" s="2">
        <v>-0.34708427796340402</v>
      </c>
      <c r="G106" s="2">
        <v>0</v>
      </c>
    </row>
    <row r="107" spans="1:7" x14ac:dyDescent="0.3">
      <c r="A107" s="1">
        <v>2008</v>
      </c>
      <c r="B107" s="1">
        <v>7</v>
      </c>
      <c r="C107" s="2">
        <v>3114.5691772188802</v>
      </c>
      <c r="D107" s="2">
        <v>9.3154230746867093</v>
      </c>
      <c r="E107" s="2">
        <v>3105.0566181630102</v>
      </c>
      <c r="F107" s="2">
        <v>0.19713598118551101</v>
      </c>
      <c r="G107" s="2">
        <v>0</v>
      </c>
    </row>
    <row r="108" spans="1:7" x14ac:dyDescent="0.3">
      <c r="A108" s="1">
        <v>2008</v>
      </c>
      <c r="B108" s="1">
        <v>8</v>
      </c>
      <c r="C108" s="2">
        <v>3120.0493926550098</v>
      </c>
      <c r="D108" s="2">
        <v>9.3154230746867093</v>
      </c>
      <c r="E108" s="2">
        <v>3111.0528652531202</v>
      </c>
      <c r="F108" s="2">
        <v>-0.31889567279495201</v>
      </c>
      <c r="G108" s="2">
        <v>0</v>
      </c>
    </row>
    <row r="109" spans="1:7" x14ac:dyDescent="0.3">
      <c r="A109" s="1">
        <v>2008</v>
      </c>
      <c r="B109" s="1">
        <v>9</v>
      </c>
      <c r="C109" s="2">
        <v>3141.78506349193</v>
      </c>
      <c r="D109" s="2">
        <v>9.3154230746867093</v>
      </c>
      <c r="E109" s="2">
        <v>3130.0409810384799</v>
      </c>
      <c r="F109" s="2">
        <v>2.4286593787665001</v>
      </c>
      <c r="G109" s="2">
        <v>0</v>
      </c>
    </row>
    <row r="110" spans="1:7" x14ac:dyDescent="0.3">
      <c r="A110" s="1">
        <v>2008</v>
      </c>
      <c r="B110" s="1">
        <v>10</v>
      </c>
      <c r="C110" s="2">
        <v>3148.1912304040502</v>
      </c>
      <c r="D110" s="2">
        <v>9.3154230746867093</v>
      </c>
      <c r="E110" s="2">
        <v>3139.03535167364</v>
      </c>
      <c r="F110" s="2">
        <v>-0.15954434427976599</v>
      </c>
      <c r="G110" s="2">
        <v>0</v>
      </c>
    </row>
    <row r="111" spans="1:7" x14ac:dyDescent="0.3">
      <c r="A111" s="1">
        <v>2008</v>
      </c>
      <c r="B111" s="1">
        <v>11</v>
      </c>
      <c r="C111" s="2">
        <v>3157.7127321610101</v>
      </c>
      <c r="D111" s="2">
        <v>9.3154230746867093</v>
      </c>
      <c r="E111" s="2">
        <v>3148.0297223088101</v>
      </c>
      <c r="F111" s="2">
        <v>0.36758677751004099</v>
      </c>
      <c r="G111" s="2">
        <v>0</v>
      </c>
    </row>
    <row r="112" spans="1:7" x14ac:dyDescent="0.3">
      <c r="A112" s="1">
        <v>2008</v>
      </c>
      <c r="B112" s="1">
        <v>12</v>
      </c>
      <c r="C112" s="2">
        <v>3161.7907236005099</v>
      </c>
      <c r="D112" s="2">
        <v>9.3154230746867093</v>
      </c>
      <c r="E112" s="2">
        <v>3153.0265948839101</v>
      </c>
      <c r="F112" s="2">
        <v>-0.55129435807975802</v>
      </c>
      <c r="G112" s="2">
        <v>0</v>
      </c>
    </row>
    <row r="113" spans="1:7" x14ac:dyDescent="0.3">
      <c r="A113" s="1">
        <v>2009</v>
      </c>
      <c r="B113" s="1">
        <v>1</v>
      </c>
      <c r="C113" s="2">
        <v>3179.0009639574901</v>
      </c>
      <c r="D113" s="2">
        <v>9.3154230746867093</v>
      </c>
      <c r="E113" s="2">
        <v>3168.0172126091902</v>
      </c>
      <c r="F113" s="2">
        <v>1.66832827361395</v>
      </c>
      <c r="G113" s="2">
        <v>0</v>
      </c>
    </row>
    <row r="114" spans="1:7" x14ac:dyDescent="0.3">
      <c r="A114" s="1">
        <v>2009</v>
      </c>
      <c r="B114" s="1">
        <v>2</v>
      </c>
      <c r="C114" s="2">
        <v>3200.7580017887399</v>
      </c>
      <c r="D114" s="2">
        <v>9.3154230746867093</v>
      </c>
      <c r="E114" s="2">
        <v>3189.0040774245799</v>
      </c>
      <c r="F114" s="2">
        <v>2.4385012894795199</v>
      </c>
      <c r="G114" s="2">
        <v>0</v>
      </c>
    </row>
    <row r="115" spans="1:7" x14ac:dyDescent="0.3">
      <c r="A115" s="1">
        <v>2009</v>
      </c>
      <c r="B115" s="1">
        <v>3</v>
      </c>
      <c r="C115" s="2">
        <v>3209.5650249600699</v>
      </c>
      <c r="D115" s="2">
        <v>9.3154230746867093</v>
      </c>
      <c r="E115" s="2">
        <v>3199.99719708978</v>
      </c>
      <c r="F115" s="2">
        <v>0.25240479559761297</v>
      </c>
      <c r="G115" s="2">
        <v>0</v>
      </c>
    </row>
    <row r="116" spans="1:7" x14ac:dyDescent="0.3">
      <c r="A116" s="1">
        <v>2009</v>
      </c>
      <c r="B116" s="1">
        <v>4</v>
      </c>
      <c r="C116" s="2">
        <v>3208.9778190195502</v>
      </c>
      <c r="D116" s="2">
        <v>9.3154230746867093</v>
      </c>
      <c r="E116" s="2">
        <v>3200.9965716048</v>
      </c>
      <c r="F116" s="2">
        <v>-1.33417565993432</v>
      </c>
      <c r="G116" s="2">
        <v>0</v>
      </c>
    </row>
    <row r="117" spans="1:7" x14ac:dyDescent="0.3">
      <c r="A117" s="1">
        <v>2009</v>
      </c>
      <c r="B117" s="1">
        <v>5</v>
      </c>
      <c r="C117" s="2">
        <v>3212.70495165172</v>
      </c>
      <c r="D117" s="2">
        <v>9.3154230746867093</v>
      </c>
      <c r="E117" s="2">
        <v>3203.99469514986</v>
      </c>
      <c r="F117" s="2">
        <v>-0.60516657282278197</v>
      </c>
      <c r="G117" s="2">
        <v>0</v>
      </c>
    </row>
    <row r="118" spans="1:7" x14ac:dyDescent="0.3">
      <c r="A118" s="1">
        <v>2009</v>
      </c>
      <c r="B118" s="1">
        <v>6</v>
      </c>
      <c r="C118" s="2">
        <v>3219.1631016803399</v>
      </c>
      <c r="D118" s="2">
        <v>9.3154230746867093</v>
      </c>
      <c r="E118" s="2">
        <v>3209.9909422399701</v>
      </c>
      <c r="F118" s="2">
        <v>-0.14326363431564501</v>
      </c>
      <c r="G118" s="2">
        <v>0</v>
      </c>
    </row>
    <row r="119" spans="1:7" x14ac:dyDescent="0.3">
      <c r="A119" s="1">
        <v>2009</v>
      </c>
      <c r="B119" s="1">
        <v>7</v>
      </c>
      <c r="C119" s="2">
        <v>3215.4454470916999</v>
      </c>
      <c r="D119" s="2">
        <v>9.3154230746867093</v>
      </c>
      <c r="E119" s="2">
        <v>3207.9921932099301</v>
      </c>
      <c r="F119" s="2">
        <v>-1.86216919292247</v>
      </c>
      <c r="G119" s="2">
        <v>0</v>
      </c>
    </row>
    <row r="120" spans="1:7" x14ac:dyDescent="0.3">
      <c r="A120" s="1">
        <v>2009</v>
      </c>
      <c r="B120" s="1">
        <v>8</v>
      </c>
      <c r="C120" s="2">
        <v>3216.2009665747701</v>
      </c>
      <c r="D120" s="2">
        <v>9.3154230746867093</v>
      </c>
      <c r="E120" s="2">
        <v>3207.9921932099301</v>
      </c>
      <c r="F120" s="2">
        <v>-1.10664970984681</v>
      </c>
      <c r="G120" s="2">
        <v>0</v>
      </c>
    </row>
    <row r="121" spans="1:7" x14ac:dyDescent="0.3">
      <c r="A121" s="1">
        <v>2009</v>
      </c>
      <c r="B121" s="1">
        <v>9</v>
      </c>
      <c r="C121" s="2">
        <v>3220.8578234280199</v>
      </c>
      <c r="D121" s="2">
        <v>9.3154230746867093</v>
      </c>
      <c r="E121" s="2">
        <v>3211.9896912700101</v>
      </c>
      <c r="F121" s="2">
        <v>-0.44729091667659299</v>
      </c>
      <c r="G121" s="2">
        <v>0</v>
      </c>
    </row>
    <row r="122" spans="1:7" x14ac:dyDescent="0.3">
      <c r="A122" s="1">
        <v>2009</v>
      </c>
      <c r="B122" s="1">
        <v>10</v>
      </c>
      <c r="C122" s="2">
        <v>3225.9244311887401</v>
      </c>
      <c r="D122" s="2">
        <v>9.3154230746867093</v>
      </c>
      <c r="E122" s="2">
        <v>3216.9865638451001</v>
      </c>
      <c r="F122" s="2">
        <v>-0.37755573104322998</v>
      </c>
      <c r="G122" s="2">
        <v>0</v>
      </c>
    </row>
    <row r="123" spans="1:7" x14ac:dyDescent="0.3">
      <c r="A123" s="1">
        <v>2009</v>
      </c>
      <c r="B123" s="1">
        <v>11</v>
      </c>
      <c r="C123" s="2">
        <v>3235.7181645405099</v>
      </c>
      <c r="D123" s="2">
        <v>9.3154230746867093</v>
      </c>
      <c r="E123" s="2">
        <v>3225.9809344802702</v>
      </c>
      <c r="F123" s="2">
        <v>0.42180698555421298</v>
      </c>
      <c r="G123" s="2">
        <v>0</v>
      </c>
    </row>
    <row r="124" spans="1:7" x14ac:dyDescent="0.3">
      <c r="A124" s="1">
        <v>2009</v>
      </c>
      <c r="B124" s="1">
        <v>12</v>
      </c>
      <c r="C124" s="2">
        <v>3256.5772217092799</v>
      </c>
      <c r="D124" s="2">
        <v>9.3154230746867093</v>
      </c>
      <c r="E124" s="2">
        <v>3244.9690502656199</v>
      </c>
      <c r="F124" s="2">
        <v>2.2927483689686601</v>
      </c>
      <c r="G124" s="2">
        <v>0</v>
      </c>
    </row>
    <row r="125" spans="1:7" x14ac:dyDescent="0.3">
      <c r="A125" s="1">
        <v>2010</v>
      </c>
      <c r="B125" s="1">
        <v>1</v>
      </c>
      <c r="C125" s="2">
        <v>3266.7693360712401</v>
      </c>
      <c r="D125" s="2">
        <v>9.3154230746867093</v>
      </c>
      <c r="E125" s="2">
        <v>3256.96154444585</v>
      </c>
      <c r="F125" s="2">
        <v>0.492368550700576</v>
      </c>
      <c r="G125" s="2">
        <v>0</v>
      </c>
    </row>
    <row r="126" spans="1:7" x14ac:dyDescent="0.3">
      <c r="A126" s="1">
        <v>2010</v>
      </c>
      <c r="B126" s="1">
        <v>2</v>
      </c>
      <c r="C126" s="2">
        <v>3268.3058438595299</v>
      </c>
      <c r="D126" s="2">
        <v>9.3154230746867093</v>
      </c>
      <c r="E126" s="2">
        <v>3259.9596679909</v>
      </c>
      <c r="F126" s="2">
        <v>-0.96924720606375603</v>
      </c>
      <c r="G126" s="2">
        <v>0</v>
      </c>
    </row>
    <row r="127" spans="1:7" x14ac:dyDescent="0.3">
      <c r="A127" s="1">
        <v>2010</v>
      </c>
      <c r="B127" s="1">
        <v>3</v>
      </c>
      <c r="C127" s="2">
        <v>3283.6273780746601</v>
      </c>
      <c r="D127" s="2">
        <v>9.3154230746867093</v>
      </c>
      <c r="E127" s="2">
        <v>3272.9515366861501</v>
      </c>
      <c r="F127" s="2">
        <v>1.36041831382818</v>
      </c>
      <c r="G127" s="2">
        <v>0</v>
      </c>
    </row>
    <row r="128" spans="1:7" x14ac:dyDescent="0.3">
      <c r="A128" s="1">
        <v>2010</v>
      </c>
      <c r="B128" s="1">
        <v>4</v>
      </c>
      <c r="C128" s="2">
        <v>3287.7292585570699</v>
      </c>
      <c r="D128" s="2">
        <v>9.3154230746867093</v>
      </c>
      <c r="E128" s="2">
        <v>3278.9477837762602</v>
      </c>
      <c r="F128" s="2">
        <v>-0.53394829387161702</v>
      </c>
      <c r="G128" s="2">
        <v>0</v>
      </c>
    </row>
    <row r="129" spans="1:7" x14ac:dyDescent="0.3">
      <c r="A129" s="1">
        <v>2010</v>
      </c>
      <c r="B129" s="1">
        <v>5</v>
      </c>
      <c r="C129" s="2">
        <v>3292.9086512607801</v>
      </c>
      <c r="D129" s="2">
        <v>9.3154230746867093</v>
      </c>
      <c r="E129" s="2">
        <v>3283.9446563513502</v>
      </c>
      <c r="F129" s="2">
        <v>-0.35142816525649301</v>
      </c>
      <c r="G129" s="2">
        <v>0</v>
      </c>
    </row>
    <row r="130" spans="1:7" x14ac:dyDescent="0.3">
      <c r="A130" s="1">
        <v>2010</v>
      </c>
      <c r="B130" s="1">
        <v>6</v>
      </c>
      <c r="C130" s="2">
        <v>3297.8690667956798</v>
      </c>
      <c r="D130" s="2">
        <v>9.3154230746867093</v>
      </c>
      <c r="E130" s="2">
        <v>3288.9415289264498</v>
      </c>
      <c r="F130" s="2">
        <v>-0.38788520545267602</v>
      </c>
      <c r="G130" s="2">
        <v>0</v>
      </c>
    </row>
    <row r="131" spans="1:7" x14ac:dyDescent="0.3">
      <c r="A131" s="1">
        <v>2010</v>
      </c>
      <c r="B131" s="1">
        <v>7</v>
      </c>
      <c r="C131" s="2">
        <v>3306.4817817568601</v>
      </c>
      <c r="D131" s="2">
        <v>9.3154230746867093</v>
      </c>
      <c r="E131" s="2">
        <v>3296.9365250465898</v>
      </c>
      <c r="F131" s="2">
        <v>0.22983363557568701</v>
      </c>
      <c r="G131" s="2">
        <v>0</v>
      </c>
    </row>
    <row r="132" spans="1:7" x14ac:dyDescent="0.3">
      <c r="A132" s="1">
        <v>2010</v>
      </c>
      <c r="B132" s="1">
        <v>8</v>
      </c>
      <c r="C132" s="2">
        <v>3309.5418618992799</v>
      </c>
      <c r="D132" s="2">
        <v>9.3154230746867093</v>
      </c>
      <c r="E132" s="2">
        <v>3300.9340231066699</v>
      </c>
      <c r="F132" s="2">
        <v>-0.70758428207955104</v>
      </c>
      <c r="G132" s="2">
        <v>0</v>
      </c>
    </row>
    <row r="133" spans="1:7" x14ac:dyDescent="0.3">
      <c r="A133" s="1">
        <v>2010</v>
      </c>
      <c r="B133" s="1">
        <v>9</v>
      </c>
      <c r="C133" s="2">
        <v>3311.3251763906501</v>
      </c>
      <c r="D133" s="2">
        <v>9.3154230746867093</v>
      </c>
      <c r="E133" s="2">
        <v>3302.9327721367099</v>
      </c>
      <c r="F133" s="2">
        <v>-0.92301882074389097</v>
      </c>
      <c r="G133" s="2">
        <v>0</v>
      </c>
    </row>
    <row r="134" spans="1:7" x14ac:dyDescent="0.3">
      <c r="A134" s="1">
        <v>2010</v>
      </c>
      <c r="B134" s="1">
        <v>10</v>
      </c>
      <c r="C134" s="2">
        <v>3324.19135480973</v>
      </c>
      <c r="D134" s="2">
        <v>9.3154230746867093</v>
      </c>
      <c r="E134" s="2">
        <v>3313.92589180191</v>
      </c>
      <c r="F134" s="2">
        <v>0.950039933133212</v>
      </c>
      <c r="G134" s="2">
        <v>0</v>
      </c>
    </row>
    <row r="135" spans="1:7" x14ac:dyDescent="0.3">
      <c r="A135" s="1">
        <v>2010</v>
      </c>
      <c r="B135" s="1">
        <v>11</v>
      </c>
      <c r="C135" s="2">
        <v>3340.81821720685</v>
      </c>
      <c r="D135" s="2">
        <v>9.3154230746867093</v>
      </c>
      <c r="E135" s="2">
        <v>3329.9158840422101</v>
      </c>
      <c r="F135" s="2">
        <v>1.5869100899522</v>
      </c>
      <c r="G135" s="2">
        <v>0</v>
      </c>
    </row>
    <row r="136" spans="1:7" x14ac:dyDescent="0.3">
      <c r="A136" s="1">
        <v>2010</v>
      </c>
      <c r="B136" s="1">
        <v>12</v>
      </c>
      <c r="C136" s="2">
        <v>3354.27561692169</v>
      </c>
      <c r="D136" s="2">
        <v>9.3154230746867093</v>
      </c>
      <c r="E136" s="2">
        <v>3343.9071272524702</v>
      </c>
      <c r="F136" s="2">
        <v>1.0530665945275399</v>
      </c>
      <c r="G136" s="2">
        <v>0</v>
      </c>
    </row>
    <row r="137" spans="1:7" x14ac:dyDescent="0.3">
      <c r="A137" s="1">
        <v>2011</v>
      </c>
      <c r="B137" s="1">
        <v>1</v>
      </c>
      <c r="C137" s="2">
        <v>3358.75633570133</v>
      </c>
      <c r="D137" s="2">
        <v>9.3154230746867093</v>
      </c>
      <c r="E137" s="2">
        <v>3349.9033743425798</v>
      </c>
      <c r="F137" s="2">
        <v>-0.46246171594430102</v>
      </c>
      <c r="G137" s="2">
        <v>0</v>
      </c>
    </row>
    <row r="138" spans="1:7" x14ac:dyDescent="0.3">
      <c r="A138" s="1">
        <v>2011</v>
      </c>
      <c r="B138" s="1">
        <v>2</v>
      </c>
      <c r="C138" s="2">
        <v>3362.6561397999999</v>
      </c>
      <c r="D138" s="2">
        <v>9.3154230746867093</v>
      </c>
      <c r="E138" s="2">
        <v>3353.9008724026598</v>
      </c>
      <c r="F138" s="2">
        <v>-0.56015567734903005</v>
      </c>
      <c r="G138" s="2">
        <v>0</v>
      </c>
    </row>
    <row r="139" spans="1:7" x14ac:dyDescent="0.3">
      <c r="A139" s="1">
        <v>2011</v>
      </c>
      <c r="B139" s="1">
        <v>3</v>
      </c>
      <c r="C139" s="2">
        <v>3367.8765994294599</v>
      </c>
      <c r="D139" s="2">
        <v>9.3154230746867093</v>
      </c>
      <c r="E139" s="2">
        <v>3358.8977449777499</v>
      </c>
      <c r="F139" s="2">
        <v>-0.33656862297448198</v>
      </c>
      <c r="G139" s="2">
        <v>0</v>
      </c>
    </row>
    <row r="140" spans="1:7" x14ac:dyDescent="0.3">
      <c r="A140" s="1">
        <v>2011</v>
      </c>
      <c r="B140" s="1">
        <v>4</v>
      </c>
      <c r="C140" s="2">
        <v>3375.23386770962</v>
      </c>
      <c r="D140" s="2">
        <v>9.3154230746867093</v>
      </c>
      <c r="E140" s="2">
        <v>3365.8933665828799</v>
      </c>
      <c r="F140" s="2">
        <v>2.5078052045500999E-2</v>
      </c>
      <c r="G140" s="2">
        <v>0</v>
      </c>
    </row>
    <row r="141" spans="1:7" x14ac:dyDescent="0.3">
      <c r="A141" s="1">
        <v>2011</v>
      </c>
      <c r="B141" s="1">
        <v>5</v>
      </c>
      <c r="C141" s="2">
        <v>3377.3464864289399</v>
      </c>
      <c r="D141" s="2">
        <v>9.3154230746867093</v>
      </c>
      <c r="E141" s="2">
        <v>3368.89149012794</v>
      </c>
      <c r="F141" s="2">
        <v>-0.86042677368459397</v>
      </c>
      <c r="G141" s="2">
        <v>0</v>
      </c>
    </row>
    <row r="142" spans="1:7" x14ac:dyDescent="0.3">
      <c r="A142" s="1">
        <v>2011</v>
      </c>
      <c r="B142" s="1">
        <v>6</v>
      </c>
      <c r="C142" s="2">
        <v>3373.3093521420601</v>
      </c>
      <c r="D142" s="2">
        <v>9.3154230746867093</v>
      </c>
      <c r="E142" s="2">
        <v>3365.8933665828799</v>
      </c>
      <c r="F142" s="2">
        <v>-1.89943751550754</v>
      </c>
      <c r="G142" s="2">
        <v>0</v>
      </c>
    </row>
    <row r="143" spans="1:7" x14ac:dyDescent="0.3">
      <c r="A143" s="1">
        <v>2011</v>
      </c>
      <c r="B143" s="1">
        <v>7</v>
      </c>
      <c r="C143" s="2">
        <v>3377.7375956544201</v>
      </c>
      <c r="D143" s="2">
        <v>9.3154230746867093</v>
      </c>
      <c r="E143" s="2">
        <v>3368.89149012794</v>
      </c>
      <c r="F143" s="2">
        <v>-0.46931754820434401</v>
      </c>
      <c r="G143" s="2">
        <v>0</v>
      </c>
    </row>
    <row r="144" spans="1:7" x14ac:dyDescent="0.3">
      <c r="A144" s="1">
        <v>2011</v>
      </c>
      <c r="B144" s="1">
        <v>8</v>
      </c>
      <c r="C144" s="2">
        <v>3376.8376669037498</v>
      </c>
      <c r="D144" s="2">
        <v>9.3154230746867093</v>
      </c>
      <c r="E144" s="2">
        <v>3368.89149012794</v>
      </c>
      <c r="F144" s="2">
        <v>-1.36924629887699</v>
      </c>
      <c r="G144" s="2">
        <v>0</v>
      </c>
    </row>
    <row r="145" spans="1:7" x14ac:dyDescent="0.3">
      <c r="A145" s="1">
        <v>2011</v>
      </c>
      <c r="B145" s="1">
        <v>9</v>
      </c>
      <c r="C145" s="2">
        <v>3383.0335511173898</v>
      </c>
      <c r="D145" s="2">
        <v>9.3154230746867093</v>
      </c>
      <c r="E145" s="2">
        <v>3373.88836270303</v>
      </c>
      <c r="F145" s="2">
        <v>-0.17023466032651399</v>
      </c>
      <c r="G145" s="2">
        <v>0</v>
      </c>
    </row>
    <row r="146" spans="1:7" x14ac:dyDescent="0.3">
      <c r="A146" s="1">
        <v>2011</v>
      </c>
      <c r="B146" s="1">
        <v>10</v>
      </c>
      <c r="C146" s="2">
        <v>3387.7873904032499</v>
      </c>
      <c r="D146" s="2">
        <v>9.3154230746867093</v>
      </c>
      <c r="E146" s="2">
        <v>3378.88523527813</v>
      </c>
      <c r="F146" s="2">
        <v>-0.413267949559668</v>
      </c>
      <c r="G146" s="2">
        <v>0</v>
      </c>
    </row>
    <row r="147" spans="1:7" x14ac:dyDescent="0.3">
      <c r="A147" s="1">
        <v>2011</v>
      </c>
      <c r="B147" s="1">
        <v>11</v>
      </c>
      <c r="C147" s="2">
        <v>3401.25248389751</v>
      </c>
      <c r="D147" s="2">
        <v>9.3154230746867093</v>
      </c>
      <c r="E147" s="2">
        <v>3390.8777294583501</v>
      </c>
      <c r="F147" s="2">
        <v>1.0593313644690201</v>
      </c>
      <c r="G147" s="2">
        <v>0</v>
      </c>
    </row>
    <row r="148" spans="1:7" x14ac:dyDescent="0.3">
      <c r="A148" s="1">
        <v>2011</v>
      </c>
      <c r="B148" s="1">
        <v>12</v>
      </c>
      <c r="C148" s="2">
        <v>3417.7576319187401</v>
      </c>
      <c r="D148" s="2">
        <v>9.3154230746867093</v>
      </c>
      <c r="E148" s="2">
        <v>3406.8677216986498</v>
      </c>
      <c r="F148" s="2">
        <v>1.57448714540533</v>
      </c>
      <c r="G148" s="2">
        <v>0</v>
      </c>
    </row>
    <row r="149" spans="1:7" x14ac:dyDescent="0.3">
      <c r="A149" s="1">
        <v>2012</v>
      </c>
      <c r="B149" s="1">
        <v>1</v>
      </c>
      <c r="C149" s="2">
        <v>3424.0241713242399</v>
      </c>
      <c r="D149" s="2">
        <v>9.3154230746867093</v>
      </c>
      <c r="E149" s="2">
        <v>3414.8627178187999</v>
      </c>
      <c r="F149" s="2">
        <v>-0.153969569243145</v>
      </c>
      <c r="G149" s="2">
        <v>0</v>
      </c>
    </row>
    <row r="150" spans="1:7" x14ac:dyDescent="0.3">
      <c r="A150" s="1">
        <v>2012</v>
      </c>
      <c r="B150" s="1">
        <v>2</v>
      </c>
      <c r="C150" s="2">
        <v>3405.9142653898698</v>
      </c>
      <c r="D150" s="2">
        <v>9.3154230746867093</v>
      </c>
      <c r="E150" s="2">
        <v>3400.8714746085402</v>
      </c>
      <c r="F150" s="2">
        <v>-4.2726322933572201</v>
      </c>
      <c r="G150" s="2">
        <v>0</v>
      </c>
    </row>
    <row r="151" spans="1:7" x14ac:dyDescent="0.3">
      <c r="A151" s="1">
        <v>2012</v>
      </c>
      <c r="B151" s="1">
        <v>3</v>
      </c>
      <c r="C151" s="2">
        <v>3407.1894482202902</v>
      </c>
      <c r="D151" s="2">
        <v>9.3154230746867093</v>
      </c>
      <c r="E151" s="2">
        <v>3398.8727255785002</v>
      </c>
      <c r="F151" s="2">
        <v>-0.99870043289911303</v>
      </c>
      <c r="G151" s="2">
        <v>0</v>
      </c>
    </row>
    <row r="152" spans="1:7" x14ac:dyDescent="0.3">
      <c r="A152" s="1">
        <v>2012</v>
      </c>
      <c r="B152" s="1">
        <v>4</v>
      </c>
      <c r="C152" s="2">
        <v>3409.3354980498498</v>
      </c>
      <c r="D152" s="2">
        <v>9.3154230746867093</v>
      </c>
      <c r="E152" s="2">
        <v>3400.8714746085402</v>
      </c>
      <c r="F152" s="2">
        <v>-0.851399633369056</v>
      </c>
      <c r="G152" s="2">
        <v>0</v>
      </c>
    </row>
    <row r="153" spans="1:7" x14ac:dyDescent="0.3">
      <c r="A153" s="1">
        <v>2012</v>
      </c>
      <c r="B153" s="1">
        <v>5</v>
      </c>
      <c r="C153" s="2">
        <v>3413.7097646991101</v>
      </c>
      <c r="D153" s="2">
        <v>9.3154230746867093</v>
      </c>
      <c r="E153" s="2">
        <v>3404.8689726686098</v>
      </c>
      <c r="F153" s="2">
        <v>-0.474631044191483</v>
      </c>
      <c r="G153" s="2">
        <v>0</v>
      </c>
    </row>
    <row r="154" spans="1:7" x14ac:dyDescent="0.3">
      <c r="A154" s="1">
        <v>2012</v>
      </c>
      <c r="B154" s="1">
        <v>6</v>
      </c>
      <c r="C154" s="2">
        <v>3420.0364010686699</v>
      </c>
      <c r="D154" s="2">
        <v>9.3154230746867093</v>
      </c>
      <c r="E154" s="2">
        <v>3410.8652197587198</v>
      </c>
      <c r="F154" s="2">
        <v>-0.144241764743128</v>
      </c>
      <c r="G154" s="2">
        <v>0</v>
      </c>
    </row>
    <row r="155" spans="1:7" x14ac:dyDescent="0.3">
      <c r="A155" s="1">
        <v>2012</v>
      </c>
      <c r="B155" s="1">
        <v>7</v>
      </c>
      <c r="C155" s="2">
        <v>3434.3844625247598</v>
      </c>
      <c r="D155" s="2">
        <v>9.3154230746867093</v>
      </c>
      <c r="E155" s="2">
        <v>3423.8570884539699</v>
      </c>
      <c r="F155" s="2">
        <v>1.2119509961025901</v>
      </c>
      <c r="G155" s="2">
        <v>0</v>
      </c>
    </row>
    <row r="156" spans="1:7" x14ac:dyDescent="0.3">
      <c r="A156" s="1">
        <v>2012</v>
      </c>
      <c r="B156" s="1">
        <v>8</v>
      </c>
      <c r="C156" s="2">
        <v>3439.8867760614398</v>
      </c>
      <c r="D156" s="2">
        <v>9.3154230746867093</v>
      </c>
      <c r="E156" s="2">
        <v>3430.8527100591</v>
      </c>
      <c r="F156" s="2">
        <v>-0.28135707234241603</v>
      </c>
      <c r="G156" s="2">
        <v>0</v>
      </c>
    </row>
    <row r="157" spans="1:7" x14ac:dyDescent="0.3">
      <c r="A157" s="1">
        <v>2012</v>
      </c>
      <c r="B157" s="1">
        <v>9</v>
      </c>
      <c r="C157" s="2">
        <v>3444.78156608569</v>
      </c>
      <c r="D157" s="2">
        <v>9.3154230746867093</v>
      </c>
      <c r="E157" s="2">
        <v>3435.84958263419</v>
      </c>
      <c r="F157" s="2">
        <v>-0.38343962319004299</v>
      </c>
      <c r="G157" s="2">
        <v>0</v>
      </c>
    </row>
    <row r="158" spans="1:7" x14ac:dyDescent="0.3">
      <c r="A158" s="1">
        <v>2012</v>
      </c>
      <c r="B158" s="1">
        <v>10</v>
      </c>
      <c r="C158" s="2">
        <v>3444.9894228102198</v>
      </c>
      <c r="D158" s="2">
        <v>9.3154230746867093</v>
      </c>
      <c r="E158" s="2">
        <v>3436.84895714921</v>
      </c>
      <c r="F158" s="2">
        <v>-1.1749574136801999</v>
      </c>
      <c r="G158" s="2">
        <v>0</v>
      </c>
    </row>
    <row r="159" spans="1:7" x14ac:dyDescent="0.3">
      <c r="A159" s="1">
        <v>2012</v>
      </c>
      <c r="B159" s="1">
        <v>11</v>
      </c>
      <c r="C159" s="2">
        <v>3462.9861703882302</v>
      </c>
      <c r="D159" s="2">
        <v>9.3154230746867093</v>
      </c>
      <c r="E159" s="2">
        <v>3451.8395748744902</v>
      </c>
      <c r="F159" s="2">
        <v>1.8311724390519</v>
      </c>
      <c r="G159" s="2">
        <v>0</v>
      </c>
    </row>
    <row r="160" spans="1:7" x14ac:dyDescent="0.3">
      <c r="A160" s="1">
        <v>2012</v>
      </c>
      <c r="B160" s="1">
        <v>12</v>
      </c>
      <c r="C160" s="2">
        <v>3473.75997694639</v>
      </c>
      <c r="D160" s="2">
        <v>9.3154230746867093</v>
      </c>
      <c r="E160" s="2">
        <v>3463.8320690547098</v>
      </c>
      <c r="F160" s="2">
        <v>0.61248481699249202</v>
      </c>
      <c r="G160" s="2">
        <v>0</v>
      </c>
    </row>
    <row r="161" spans="1:7" x14ac:dyDescent="0.3">
      <c r="A161" s="1">
        <v>2013</v>
      </c>
      <c r="B161" s="1">
        <v>1</v>
      </c>
      <c r="C161" s="2">
        <v>3477.5834690359702</v>
      </c>
      <c r="D161" s="2">
        <v>9.3154230746867093</v>
      </c>
      <c r="E161" s="2">
        <v>3468.8289416298098</v>
      </c>
      <c r="F161" s="2">
        <v>-0.56089566852460804</v>
      </c>
      <c r="G161" s="2">
        <v>0</v>
      </c>
    </row>
    <row r="162" spans="1:7" x14ac:dyDescent="0.3">
      <c r="A162" s="1">
        <v>2013</v>
      </c>
      <c r="B162" s="1">
        <v>2</v>
      </c>
      <c r="C162" s="2">
        <v>3494.8454299637301</v>
      </c>
      <c r="D162" s="2">
        <v>9.3154230746867093</v>
      </c>
      <c r="E162" s="2">
        <v>3483.81955935509</v>
      </c>
      <c r="F162" s="2">
        <v>1.71044753395336</v>
      </c>
      <c r="G162" s="2">
        <v>0</v>
      </c>
    </row>
    <row r="163" spans="1:7" x14ac:dyDescent="0.3">
      <c r="A163" s="1">
        <v>2013</v>
      </c>
      <c r="B163" s="1">
        <v>3</v>
      </c>
      <c r="C163" s="2">
        <v>3492.5399712778699</v>
      </c>
      <c r="D163" s="2">
        <v>9.3154230746867093</v>
      </c>
      <c r="E163" s="2">
        <v>3484.8189338701</v>
      </c>
      <c r="F163" s="2">
        <v>-1.5943856669218801</v>
      </c>
      <c r="G163" s="2">
        <v>0</v>
      </c>
    </row>
    <row r="164" spans="1:7" x14ac:dyDescent="0.3">
      <c r="A164" s="1">
        <v>2013</v>
      </c>
      <c r="B164" s="1">
        <v>4</v>
      </c>
      <c r="C164" s="2">
        <v>3500.2240932642198</v>
      </c>
      <c r="D164" s="2">
        <v>9.3154230746867093</v>
      </c>
      <c r="E164" s="2">
        <v>3490.81518096022</v>
      </c>
      <c r="F164" s="2">
        <v>9.3489229312581301E-2</v>
      </c>
      <c r="G164" s="2">
        <v>0</v>
      </c>
    </row>
    <row r="165" spans="1:7" x14ac:dyDescent="0.3">
      <c r="A165" s="1">
        <v>2013</v>
      </c>
      <c r="B165" s="1">
        <v>5</v>
      </c>
      <c r="C165" s="2">
        <v>3499.8650886540299</v>
      </c>
      <c r="D165" s="2">
        <v>9.3154230746867093</v>
      </c>
      <c r="E165" s="2">
        <v>3491.81455547524</v>
      </c>
      <c r="F165" s="2">
        <v>-1.26488989589325</v>
      </c>
      <c r="G165" s="2">
        <v>0</v>
      </c>
    </row>
    <row r="166" spans="1:7" x14ac:dyDescent="0.3">
      <c r="A166" s="1">
        <v>2013</v>
      </c>
      <c r="B166" s="1">
        <v>6</v>
      </c>
      <c r="C166" s="2">
        <v>3505.95104368591</v>
      </c>
      <c r="D166" s="2">
        <v>9.3154230746867093</v>
      </c>
      <c r="E166" s="2">
        <v>3496.8114280503301</v>
      </c>
      <c r="F166" s="2">
        <v>-0.175807439104574</v>
      </c>
      <c r="G166" s="2">
        <v>0</v>
      </c>
    </row>
    <row r="167" spans="1:7" x14ac:dyDescent="0.3">
      <c r="A167" s="1">
        <v>2013</v>
      </c>
      <c r="B167" s="1">
        <v>7</v>
      </c>
      <c r="C167" s="2">
        <v>3507.1194254615498</v>
      </c>
      <c r="D167" s="2">
        <v>9.3154230746867093</v>
      </c>
      <c r="E167" s="2">
        <v>3498.8101770803701</v>
      </c>
      <c r="F167" s="2">
        <v>-1.00617469349891</v>
      </c>
      <c r="G167" s="2">
        <v>0</v>
      </c>
    </row>
    <row r="168" spans="1:7" x14ac:dyDescent="0.3">
      <c r="A168" s="1">
        <v>2013</v>
      </c>
      <c r="B168" s="1">
        <v>8</v>
      </c>
      <c r="C168" s="2">
        <v>3510.4897791912799</v>
      </c>
      <c r="D168" s="2">
        <v>9.3154230746867093</v>
      </c>
      <c r="E168" s="2">
        <v>3501.8083006254201</v>
      </c>
      <c r="F168" s="2">
        <v>-0.63394450883242803</v>
      </c>
      <c r="G168" s="2">
        <v>0</v>
      </c>
    </row>
    <row r="169" spans="1:7" x14ac:dyDescent="0.3">
      <c r="A169" s="1">
        <v>2013</v>
      </c>
      <c r="B169" s="1">
        <v>9</v>
      </c>
      <c r="C169" s="2">
        <v>3509.80483984391</v>
      </c>
      <c r="D169" s="2">
        <v>9.3154230746867093</v>
      </c>
      <c r="E169" s="2">
        <v>3501.8083006254201</v>
      </c>
      <c r="F169" s="2">
        <v>-1.3188838561941301</v>
      </c>
      <c r="G169" s="2">
        <v>0</v>
      </c>
    </row>
    <row r="170" spans="1:7" x14ac:dyDescent="0.3">
      <c r="A170" s="1">
        <v>2013</v>
      </c>
      <c r="B170" s="1">
        <v>10</v>
      </c>
      <c r="C170" s="2">
        <v>3509.9440364823599</v>
      </c>
      <c r="D170" s="2">
        <v>9.3154230746867093</v>
      </c>
      <c r="E170" s="2">
        <v>3501.8083006254201</v>
      </c>
      <c r="F170" s="2">
        <v>-1.17968721774378</v>
      </c>
      <c r="G170" s="2">
        <v>0</v>
      </c>
    </row>
    <row r="171" spans="1:7" x14ac:dyDescent="0.3">
      <c r="A171" s="1">
        <v>2013</v>
      </c>
      <c r="B171" s="1">
        <v>11</v>
      </c>
      <c r="C171" s="2">
        <v>3514.7261454013601</v>
      </c>
      <c r="D171" s="2">
        <v>9.3154230746867093</v>
      </c>
      <c r="E171" s="2">
        <v>3505.8057986855001</v>
      </c>
      <c r="F171" s="2">
        <v>-0.39507635882136999</v>
      </c>
      <c r="G171" s="2">
        <v>0</v>
      </c>
    </row>
    <row r="172" spans="1:7" x14ac:dyDescent="0.3">
      <c r="A172" s="1">
        <v>2013</v>
      </c>
      <c r="B172" s="1">
        <v>12</v>
      </c>
      <c r="C172" s="2">
        <v>3535.4010894909102</v>
      </c>
      <c r="D172" s="2">
        <v>9.3154230746867093</v>
      </c>
      <c r="E172" s="2">
        <v>3523.7945399558298</v>
      </c>
      <c r="F172" s="2">
        <v>2.2911264603908399</v>
      </c>
      <c r="G172" s="2">
        <v>0</v>
      </c>
    </row>
    <row r="173" spans="1:7" x14ac:dyDescent="0.3">
      <c r="A173" s="1">
        <v>2014</v>
      </c>
      <c r="B173" s="1">
        <v>1</v>
      </c>
      <c r="C173" s="2">
        <v>3542.0228223478398</v>
      </c>
      <c r="D173" s="2">
        <v>9.3154230746867093</v>
      </c>
      <c r="E173" s="2">
        <v>3532.7889105909999</v>
      </c>
      <c r="F173" s="2">
        <v>-8.1511317851891404E-2</v>
      </c>
      <c r="G173" s="2">
        <v>0</v>
      </c>
    </row>
    <row r="174" spans="1:7" x14ac:dyDescent="0.3">
      <c r="A174" s="1">
        <v>2014</v>
      </c>
      <c r="B174" s="1">
        <v>2</v>
      </c>
      <c r="C174" s="2">
        <v>3552.7031150469602</v>
      </c>
      <c r="D174" s="2">
        <v>9.3154230746867093</v>
      </c>
      <c r="E174" s="2">
        <v>3542.78265574119</v>
      </c>
      <c r="F174" s="2">
        <v>0.60503623108434101</v>
      </c>
      <c r="G174" s="2">
        <v>0</v>
      </c>
    </row>
    <row r="175" spans="1:7" x14ac:dyDescent="0.3">
      <c r="A175" s="1">
        <v>2014</v>
      </c>
      <c r="B175" s="1">
        <v>3</v>
      </c>
      <c r="C175" s="2">
        <v>3567.36900499594</v>
      </c>
      <c r="D175" s="2">
        <v>9.3154230746867093</v>
      </c>
      <c r="E175" s="2">
        <v>3556.7738989514501</v>
      </c>
      <c r="F175" s="2">
        <v>1.27968296980589</v>
      </c>
      <c r="G175" s="2">
        <v>0</v>
      </c>
    </row>
    <row r="176" spans="1:7" x14ac:dyDescent="0.3">
      <c r="A176" s="1">
        <v>2014</v>
      </c>
      <c r="B176" s="1">
        <v>4</v>
      </c>
      <c r="C176" s="2">
        <v>3571.60412863079</v>
      </c>
      <c r="D176" s="2">
        <v>9.3154230746867093</v>
      </c>
      <c r="E176" s="2">
        <v>3562.7701460415601</v>
      </c>
      <c r="F176" s="2">
        <v>-0.48144048546191698</v>
      </c>
      <c r="G176" s="2">
        <v>0</v>
      </c>
    </row>
    <row r="177" spans="1:7" x14ac:dyDescent="0.3">
      <c r="A177" s="1">
        <v>2014</v>
      </c>
      <c r="B177" s="1">
        <v>5</v>
      </c>
      <c r="C177" s="2">
        <v>3570.7434466219902</v>
      </c>
      <c r="D177" s="2">
        <v>9.3154230746867093</v>
      </c>
      <c r="E177" s="2">
        <v>3562.7701460415601</v>
      </c>
      <c r="F177" s="2">
        <v>-1.3421224942571801</v>
      </c>
      <c r="G177" s="2">
        <v>0</v>
      </c>
    </row>
    <row r="178" spans="1:7" x14ac:dyDescent="0.3">
      <c r="A178" s="1">
        <v>2014</v>
      </c>
      <c r="B178" s="1">
        <v>6</v>
      </c>
      <c r="C178" s="2">
        <v>3585.3495498913899</v>
      </c>
      <c r="D178" s="2">
        <v>9.3154230746867093</v>
      </c>
      <c r="E178" s="2">
        <v>3574.7626402217902</v>
      </c>
      <c r="F178" s="2">
        <v>1.27148659491559</v>
      </c>
      <c r="G178" s="2">
        <v>0</v>
      </c>
    </row>
    <row r="179" spans="1:7" x14ac:dyDescent="0.3">
      <c r="A179" s="1">
        <v>2014</v>
      </c>
      <c r="B179" s="1">
        <v>7</v>
      </c>
      <c r="C179" s="2">
        <v>3583.58382725613</v>
      </c>
      <c r="D179" s="2">
        <v>9.3154230746867093</v>
      </c>
      <c r="E179" s="2">
        <v>3575.7620147368002</v>
      </c>
      <c r="F179" s="2">
        <v>-1.4936105553597401</v>
      </c>
      <c r="G179" s="2">
        <v>0</v>
      </c>
    </row>
    <row r="180" spans="1:7" x14ac:dyDescent="0.3">
      <c r="A180" s="1">
        <v>2014</v>
      </c>
      <c r="B180" s="1">
        <v>8</v>
      </c>
      <c r="C180" s="2">
        <v>3585.1452651059499</v>
      </c>
      <c r="D180" s="2">
        <v>9.3154230746867093</v>
      </c>
      <c r="E180" s="2">
        <v>3576.7613892518202</v>
      </c>
      <c r="F180" s="2">
        <v>-0.931547220562152</v>
      </c>
      <c r="G180" s="2">
        <v>0</v>
      </c>
    </row>
    <row r="181" spans="1:7" x14ac:dyDescent="0.3">
      <c r="A181" s="1">
        <v>2014</v>
      </c>
      <c r="B181" s="1">
        <v>9</v>
      </c>
      <c r="C181" s="2">
        <v>3555.9655595251402</v>
      </c>
      <c r="D181" s="2">
        <v>9.3154230746867093</v>
      </c>
      <c r="E181" s="2">
        <v>3552.77640089137</v>
      </c>
      <c r="F181" s="2">
        <v>-6.1262644409184803</v>
      </c>
      <c r="G181" s="2">
        <v>0</v>
      </c>
    </row>
    <row r="182" spans="1:7" x14ac:dyDescent="0.3">
      <c r="A182" s="1">
        <v>2014</v>
      </c>
      <c r="B182" s="1">
        <v>10</v>
      </c>
      <c r="C182" s="2">
        <v>3559.4903997960801</v>
      </c>
      <c r="D182" s="2">
        <v>9.3154230746867093</v>
      </c>
      <c r="E182" s="2">
        <v>3550.77765186134</v>
      </c>
      <c r="F182" s="2">
        <v>-0.60267513994131205</v>
      </c>
      <c r="G182" s="2">
        <v>0</v>
      </c>
    </row>
    <row r="183" spans="1:7" x14ac:dyDescent="0.3">
      <c r="A183" s="1">
        <v>2014</v>
      </c>
      <c r="B183" s="1">
        <v>11</v>
      </c>
      <c r="C183" s="2">
        <v>3587.6364476970398</v>
      </c>
      <c r="D183" s="2">
        <v>9.3154230746867093</v>
      </c>
      <c r="E183" s="2">
        <v>3574.7626402217902</v>
      </c>
      <c r="F183" s="2">
        <v>3.55838440056732</v>
      </c>
      <c r="G183" s="2">
        <v>0</v>
      </c>
    </row>
    <row r="184" spans="1:7" x14ac:dyDescent="0.3">
      <c r="A184" s="1">
        <v>2014</v>
      </c>
      <c r="B184" s="1">
        <v>12</v>
      </c>
      <c r="C184" s="2">
        <v>3603.5632607589801</v>
      </c>
      <c r="D184" s="2">
        <v>9.3154230746867093</v>
      </c>
      <c r="E184" s="2">
        <v>3592.7513814921199</v>
      </c>
      <c r="F184" s="2">
        <v>1.4964561921729</v>
      </c>
      <c r="G184" s="2">
        <v>0</v>
      </c>
    </row>
    <row r="185" spans="1:7" x14ac:dyDescent="0.3">
      <c r="A185" s="1">
        <v>2015</v>
      </c>
      <c r="B185" s="1">
        <v>1</v>
      </c>
      <c r="C185" s="2">
        <v>3618.36552711681</v>
      </c>
      <c r="D185" s="2">
        <v>9.3154230746867093</v>
      </c>
      <c r="E185" s="2">
        <v>3607.7419992174</v>
      </c>
      <c r="F185" s="2">
        <v>1.3081048247254301</v>
      </c>
      <c r="G185" s="2">
        <v>0</v>
      </c>
    </row>
    <row r="186" spans="1:7" x14ac:dyDescent="0.3">
      <c r="A186" s="1">
        <v>2015</v>
      </c>
      <c r="B186" s="1">
        <v>2</v>
      </c>
      <c r="C186" s="2">
        <v>3620.1677371262899</v>
      </c>
      <c r="D186" s="2">
        <v>9.3154230746867093</v>
      </c>
      <c r="E186" s="2">
        <v>3611.73949727748</v>
      </c>
      <c r="F186" s="2">
        <v>-0.88718322587647003</v>
      </c>
      <c r="G186" s="2">
        <v>0</v>
      </c>
    </row>
    <row r="187" spans="1:7" x14ac:dyDescent="0.3">
      <c r="A187" s="1">
        <v>2015</v>
      </c>
      <c r="B187" s="1">
        <v>3</v>
      </c>
      <c r="C187" s="2">
        <v>3624.6118805424499</v>
      </c>
      <c r="D187" s="2">
        <v>9.3154230746867093</v>
      </c>
      <c r="E187" s="2">
        <v>3615.7369953375501</v>
      </c>
      <c r="F187" s="2">
        <v>-0.44053786978929599</v>
      </c>
      <c r="G187" s="2">
        <v>0</v>
      </c>
    </row>
    <row r="188" spans="1:7" x14ac:dyDescent="0.3">
      <c r="A188" s="1">
        <v>2015</v>
      </c>
      <c r="B188" s="1">
        <v>4</v>
      </c>
      <c r="C188" s="2">
        <v>3641.7477097497199</v>
      </c>
      <c r="D188" s="2">
        <v>9.3154230746867093</v>
      </c>
      <c r="E188" s="2">
        <v>3630.7276130628302</v>
      </c>
      <c r="F188" s="2">
        <v>1.7046736122033499</v>
      </c>
      <c r="G188" s="2">
        <v>0</v>
      </c>
    </row>
    <row r="189" spans="1:7" x14ac:dyDescent="0.3">
      <c r="A189" s="1">
        <v>2015</v>
      </c>
      <c r="B189" s="1">
        <v>5</v>
      </c>
      <c r="C189" s="2">
        <v>3650.2912776805201</v>
      </c>
      <c r="D189" s="2">
        <v>9.3154230746867093</v>
      </c>
      <c r="E189" s="2">
        <v>3640.7213582130198</v>
      </c>
      <c r="F189" s="2">
        <v>0.25449639281669101</v>
      </c>
      <c r="G189" s="2">
        <v>0</v>
      </c>
    </row>
    <row r="190" spans="1:7" x14ac:dyDescent="0.3">
      <c r="A190" s="1">
        <v>2015</v>
      </c>
      <c r="B190" s="1">
        <v>6</v>
      </c>
      <c r="C190" s="2">
        <v>3672.60699870498</v>
      </c>
      <c r="D190" s="2">
        <v>9.3154230746867093</v>
      </c>
      <c r="E190" s="2">
        <v>3660.70884851339</v>
      </c>
      <c r="F190" s="2">
        <v>2.5827271169018799</v>
      </c>
      <c r="G190" s="2">
        <v>0</v>
      </c>
    </row>
    <row r="191" spans="1:7" x14ac:dyDescent="0.3">
      <c r="A191" s="1">
        <v>2015</v>
      </c>
      <c r="B191" s="1">
        <v>7</v>
      </c>
      <c r="C191" s="2">
        <v>3718.5810613203698</v>
      </c>
      <c r="D191" s="2">
        <v>9.3154230746867093</v>
      </c>
      <c r="E191" s="2">
        <v>3702.6825781441698</v>
      </c>
      <c r="F191" s="2">
        <v>6.5830601015077299</v>
      </c>
      <c r="G191" s="2">
        <v>0</v>
      </c>
    </row>
    <row r="192" spans="1:7" x14ac:dyDescent="0.3">
      <c r="A192" s="1">
        <v>2015</v>
      </c>
      <c r="B192" s="1">
        <v>8</v>
      </c>
      <c r="C192" s="2">
        <v>3725.5705677893402</v>
      </c>
      <c r="D192" s="2">
        <v>9.3154230746867093</v>
      </c>
      <c r="E192" s="2">
        <v>3716.2551447146602</v>
      </c>
      <c r="F192" s="2">
        <v>-4.5474735088646402E-13</v>
      </c>
      <c r="G192" s="2">
        <v>0</v>
      </c>
    </row>
    <row r="193" spans="1:7" x14ac:dyDescent="0.3">
      <c r="A193" s="1">
        <v>2015</v>
      </c>
      <c r="B193" s="1">
        <v>9</v>
      </c>
      <c r="C193" s="2">
        <v>3732.5557024270001</v>
      </c>
      <c r="D193" s="2">
        <v>9.3154230746867093</v>
      </c>
      <c r="E193" s="2">
        <v>3723.2402793523102</v>
      </c>
      <c r="F193" s="2">
        <v>0</v>
      </c>
      <c r="G193" s="2">
        <v>0</v>
      </c>
    </row>
    <row r="194" spans="1:7" x14ac:dyDescent="0.3">
      <c r="A194" s="1">
        <v>2015</v>
      </c>
      <c r="B194" s="1">
        <v>10</v>
      </c>
      <c r="C194" s="2">
        <v>3739.5364679678401</v>
      </c>
      <c r="D194" s="2">
        <v>9.3154230746867093</v>
      </c>
      <c r="E194" s="2">
        <v>3730.2210448931501</v>
      </c>
      <c r="F194" s="2">
        <v>0</v>
      </c>
      <c r="G194" s="2">
        <v>0</v>
      </c>
    </row>
    <row r="195" spans="1:7" x14ac:dyDescent="0.3">
      <c r="A195" s="1">
        <v>2015</v>
      </c>
      <c r="B195" s="1">
        <v>11</v>
      </c>
      <c r="C195" s="2">
        <v>3746.5128671446801</v>
      </c>
      <c r="D195" s="2">
        <v>9.3154230746867093</v>
      </c>
      <c r="E195" s="2">
        <v>3737.1974440699901</v>
      </c>
      <c r="F195" s="2">
        <v>4.5474735088646402E-13</v>
      </c>
      <c r="G195" s="2">
        <v>0</v>
      </c>
    </row>
    <row r="196" spans="1:7" x14ac:dyDescent="0.3">
      <c r="A196" s="1">
        <v>2015</v>
      </c>
      <c r="B196" s="1">
        <v>12</v>
      </c>
      <c r="C196" s="2">
        <v>3753.48490268861</v>
      </c>
      <c r="D196" s="2">
        <v>9.3154230746867093</v>
      </c>
      <c r="E196" s="2">
        <v>3744.16947961392</v>
      </c>
      <c r="F196" s="2">
        <v>4.5474735088646402E-13</v>
      </c>
      <c r="G196" s="2">
        <v>0</v>
      </c>
    </row>
    <row r="197" spans="1:7" x14ac:dyDescent="0.3">
      <c r="A197" s="1">
        <v>2016</v>
      </c>
      <c r="B197" s="1">
        <v>1</v>
      </c>
      <c r="C197" s="2">
        <v>3760.4525773290202</v>
      </c>
      <c r="D197" s="2">
        <v>9.3154230746867093</v>
      </c>
      <c r="E197" s="2">
        <v>3751.1371542543302</v>
      </c>
      <c r="F197" s="2">
        <v>4.5474735088646402E-13</v>
      </c>
      <c r="G197" s="2">
        <v>0</v>
      </c>
    </row>
    <row r="198" spans="1:7" x14ac:dyDescent="0.3">
      <c r="A198" s="1">
        <v>2016</v>
      </c>
      <c r="B198" s="1">
        <v>2</v>
      </c>
      <c r="C198" s="2">
        <v>3767.4158937935899</v>
      </c>
      <c r="D198" s="2">
        <v>9.3154230746867093</v>
      </c>
      <c r="E198" s="2">
        <v>3758.1004707188999</v>
      </c>
      <c r="F198" s="2">
        <v>-4.5474735088646402E-13</v>
      </c>
      <c r="G198" s="2">
        <v>0</v>
      </c>
    </row>
    <row r="199" spans="1:7" x14ac:dyDescent="0.3">
      <c r="A199" s="1">
        <v>2016</v>
      </c>
      <c r="B199" s="1">
        <v>3</v>
      </c>
      <c r="C199" s="2">
        <v>3774.3748548082799</v>
      </c>
      <c r="D199" s="2">
        <v>9.3154230746867093</v>
      </c>
      <c r="E199" s="2">
        <v>3765.0594317335999</v>
      </c>
      <c r="F199" s="2">
        <v>0</v>
      </c>
      <c r="G199" s="2">
        <v>0</v>
      </c>
    </row>
    <row r="200" spans="1:7" x14ac:dyDescent="0.3">
      <c r="A200" s="1">
        <v>2016</v>
      </c>
      <c r="B200" s="1">
        <v>4</v>
      </c>
      <c r="C200" s="2">
        <v>3781.3294630973801</v>
      </c>
      <c r="D200" s="2">
        <v>9.3154230746867093</v>
      </c>
      <c r="E200" s="2">
        <v>3772.0140400227001</v>
      </c>
      <c r="F200" s="2">
        <v>0</v>
      </c>
      <c r="G200" s="2">
        <v>0</v>
      </c>
    </row>
    <row r="201" spans="1:7" x14ac:dyDescent="0.3">
      <c r="A201" s="1">
        <v>2016</v>
      </c>
      <c r="B201" s="1">
        <v>5</v>
      </c>
      <c r="C201" s="2">
        <v>3788.2797213834401</v>
      </c>
      <c r="D201" s="2">
        <v>9.3154230746867093</v>
      </c>
      <c r="E201" s="2">
        <v>3778.9642983087601</v>
      </c>
      <c r="F201" s="2">
        <v>4.5474735088646402E-13</v>
      </c>
      <c r="G201" s="2">
        <v>0</v>
      </c>
    </row>
    <row r="202" spans="1:7" x14ac:dyDescent="0.3">
      <c r="A202" s="1">
        <v>2016</v>
      </c>
      <c r="B202" s="1">
        <v>6</v>
      </c>
      <c r="C202" s="2">
        <v>3795.2256323873298</v>
      </c>
      <c r="D202" s="2">
        <v>9.3154230746867093</v>
      </c>
      <c r="E202" s="2">
        <v>3785.9102093126398</v>
      </c>
      <c r="F202" s="2">
        <v>0</v>
      </c>
      <c r="G202" s="2">
        <v>0</v>
      </c>
    </row>
    <row r="203" spans="1:7" x14ac:dyDescent="0.3">
      <c r="A203" s="1">
        <v>2016</v>
      </c>
      <c r="B203" s="1">
        <v>7</v>
      </c>
      <c r="C203" s="2">
        <v>3802.1671988282001</v>
      </c>
      <c r="D203" s="2">
        <v>9.3154230746867093</v>
      </c>
      <c r="E203" s="2">
        <v>3792.8517757535201</v>
      </c>
      <c r="F203" s="2">
        <v>-4.5474735088646402E-13</v>
      </c>
      <c r="G203" s="2">
        <v>0</v>
      </c>
    </row>
    <row r="204" spans="1:7" x14ac:dyDescent="0.3">
      <c r="A204" s="1">
        <v>2016</v>
      </c>
      <c r="B204" s="1">
        <v>8</v>
      </c>
      <c r="C204" s="2">
        <v>3809.1044234235201</v>
      </c>
      <c r="D204" s="2">
        <v>9.3154230746867093</v>
      </c>
      <c r="E204" s="2">
        <v>3799.7890003488301</v>
      </c>
      <c r="F204" s="2">
        <v>0</v>
      </c>
      <c r="G204" s="2">
        <v>0</v>
      </c>
    </row>
    <row r="205" spans="1:7" x14ac:dyDescent="0.3">
      <c r="A205" s="1">
        <v>2016</v>
      </c>
      <c r="B205" s="1">
        <v>9</v>
      </c>
      <c r="C205" s="2">
        <v>3816.0373088890401</v>
      </c>
      <c r="D205" s="2">
        <v>9.3154230746867093</v>
      </c>
      <c r="E205" s="2">
        <v>3806.7218858143501</v>
      </c>
      <c r="F205" s="2">
        <v>-4.5474735088646402E-13</v>
      </c>
      <c r="G205" s="2">
        <v>0</v>
      </c>
    </row>
    <row r="206" spans="1:7" x14ac:dyDescent="0.3">
      <c r="A206" s="1">
        <v>2016</v>
      </c>
      <c r="B206" s="1">
        <v>10</v>
      </c>
      <c r="C206" s="2">
        <v>3822.9658579388201</v>
      </c>
      <c r="D206" s="2">
        <v>9.3154230746867093</v>
      </c>
      <c r="E206" s="2">
        <v>3813.6504348641402</v>
      </c>
      <c r="F206" s="2">
        <v>0</v>
      </c>
      <c r="G206" s="2">
        <v>0</v>
      </c>
    </row>
    <row r="207" spans="1:7" x14ac:dyDescent="0.3">
      <c r="A207" s="1">
        <v>2016</v>
      </c>
      <c r="B207" s="1">
        <v>11</v>
      </c>
      <c r="C207" s="2">
        <v>3829.8900732852399</v>
      </c>
      <c r="D207" s="2">
        <v>9.3154230746867093</v>
      </c>
      <c r="E207" s="2">
        <v>3820.5746502105499</v>
      </c>
      <c r="F207" s="2">
        <v>0</v>
      </c>
      <c r="G207" s="2">
        <v>0</v>
      </c>
    </row>
    <row r="208" spans="1:7" x14ac:dyDescent="0.3">
      <c r="A208" s="1">
        <v>2016</v>
      </c>
      <c r="B208" s="1">
        <v>12</v>
      </c>
      <c r="C208" s="2">
        <v>3836.80995763894</v>
      </c>
      <c r="D208" s="2">
        <v>9.3154230746867093</v>
      </c>
      <c r="E208" s="2">
        <v>3827.49453456425</v>
      </c>
      <c r="F208" s="2">
        <v>4.5474735088646402E-13</v>
      </c>
      <c r="G208" s="2">
        <v>0</v>
      </c>
    </row>
    <row r="209" spans="1:7" x14ac:dyDescent="0.3">
      <c r="A209" s="1">
        <v>2017</v>
      </c>
      <c r="B209" s="1">
        <v>1</v>
      </c>
      <c r="C209" s="2">
        <v>3843.7255137089101</v>
      </c>
      <c r="D209" s="2">
        <v>9.3154230746867093</v>
      </c>
      <c r="E209" s="2">
        <v>3834.4100906342201</v>
      </c>
      <c r="F209" s="2">
        <v>0</v>
      </c>
      <c r="G209" s="2">
        <v>0</v>
      </c>
    </row>
    <row r="210" spans="1:7" x14ac:dyDescent="0.3">
      <c r="A210" s="1">
        <v>2017</v>
      </c>
      <c r="B210" s="1">
        <v>2</v>
      </c>
      <c r="C210" s="2">
        <v>3850.6367442024198</v>
      </c>
      <c r="D210" s="2">
        <v>9.3154230746867093</v>
      </c>
      <c r="E210" s="2">
        <v>3841.3213211277298</v>
      </c>
      <c r="F210" s="2">
        <v>0</v>
      </c>
      <c r="G210" s="2">
        <v>0</v>
      </c>
    </row>
    <row r="211" spans="1:7" x14ac:dyDescent="0.3">
      <c r="A211" s="1">
        <v>2017</v>
      </c>
      <c r="B211" s="1">
        <v>3</v>
      </c>
      <c r="C211" s="2">
        <v>3857.5436518250499</v>
      </c>
      <c r="D211" s="2">
        <v>9.3154230746867093</v>
      </c>
      <c r="E211" s="2">
        <v>3848.2282287503699</v>
      </c>
      <c r="F211" s="2">
        <v>0</v>
      </c>
      <c r="G211" s="2">
        <v>0</v>
      </c>
    </row>
    <row r="212" spans="1:7" x14ac:dyDescent="0.3">
      <c r="A212" s="1">
        <v>2017</v>
      </c>
      <c r="B212" s="1">
        <v>4</v>
      </c>
      <c r="C212" s="2">
        <v>3864.4462392807</v>
      </c>
      <c r="D212" s="2">
        <v>9.3154230746867093</v>
      </c>
      <c r="E212" s="2">
        <v>3855.13081620601</v>
      </c>
      <c r="F212" s="2">
        <v>0</v>
      </c>
      <c r="G212" s="2">
        <v>0</v>
      </c>
    </row>
    <row r="213" spans="1:7" x14ac:dyDescent="0.3">
      <c r="A213" s="1">
        <v>2017</v>
      </c>
      <c r="B213" s="1">
        <v>5</v>
      </c>
      <c r="C213" s="2">
        <v>3871.3445092715601</v>
      </c>
      <c r="D213" s="2">
        <v>9.3154230746867093</v>
      </c>
      <c r="E213" s="2">
        <v>3862.0290861968801</v>
      </c>
      <c r="F213" s="2">
        <v>4.5474735088646402E-13</v>
      </c>
      <c r="G213" s="2">
        <v>0</v>
      </c>
    </row>
    <row r="214" spans="1:7" x14ac:dyDescent="0.3">
      <c r="A214" s="1">
        <v>2017</v>
      </c>
      <c r="B214" s="1">
        <v>6</v>
      </c>
      <c r="C214" s="2">
        <v>3878.2384644981498</v>
      </c>
      <c r="D214" s="2">
        <v>9.3154230746867093</v>
      </c>
      <c r="E214" s="2">
        <v>3868.9230414234598</v>
      </c>
      <c r="F214" s="2">
        <v>4.5474735088646402E-13</v>
      </c>
      <c r="G214" s="2">
        <v>0</v>
      </c>
    </row>
    <row r="215" spans="1:7" x14ac:dyDescent="0.3">
      <c r="A215" s="1">
        <v>2017</v>
      </c>
      <c r="B215" s="1">
        <v>7</v>
      </c>
      <c r="C215" s="2">
        <v>3885.12810765928</v>
      </c>
      <c r="D215" s="2">
        <v>9.3154230746867093</v>
      </c>
      <c r="E215" s="2">
        <v>3875.81268458459</v>
      </c>
      <c r="F215" s="2">
        <v>-4.5474735088646402E-13</v>
      </c>
      <c r="G215" s="2">
        <v>0</v>
      </c>
    </row>
    <row r="216" spans="1:7" x14ac:dyDescent="0.3">
      <c r="A216" s="1">
        <v>2017</v>
      </c>
      <c r="B216" s="1">
        <v>8</v>
      </c>
      <c r="C216" s="2">
        <v>3892.0134414520799</v>
      </c>
      <c r="D216" s="2">
        <v>9.3154230746867093</v>
      </c>
      <c r="E216" s="2">
        <v>3882.6980183773999</v>
      </c>
      <c r="F216" s="2">
        <v>-4.5474735088646402E-13</v>
      </c>
      <c r="G216" s="2">
        <v>0</v>
      </c>
    </row>
    <row r="217" spans="1:7" x14ac:dyDescent="0.3">
      <c r="A217" s="1">
        <v>2017</v>
      </c>
      <c r="B217" s="1">
        <v>9</v>
      </c>
      <c r="C217" s="2">
        <v>3898.8944685720098</v>
      </c>
      <c r="D217" s="2">
        <v>9.3154230746867093</v>
      </c>
      <c r="E217" s="2">
        <v>3889.5790454973198</v>
      </c>
      <c r="F217" s="2">
        <v>0</v>
      </c>
      <c r="G217" s="2">
        <v>0</v>
      </c>
    </row>
    <row r="218" spans="1:7" x14ac:dyDescent="0.3">
      <c r="A218" s="1">
        <v>2017</v>
      </c>
      <c r="B218" s="1">
        <v>10</v>
      </c>
      <c r="C218" s="2">
        <v>3905.7711917128199</v>
      </c>
      <c r="D218" s="2">
        <v>9.3154230746867093</v>
      </c>
      <c r="E218" s="2">
        <v>3896.4557686381299</v>
      </c>
      <c r="F218" s="2">
        <v>0</v>
      </c>
      <c r="G218" s="2">
        <v>0</v>
      </c>
    </row>
    <row r="219" spans="1:7" x14ac:dyDescent="0.3">
      <c r="A219" s="1">
        <v>2017</v>
      </c>
      <c r="B219" s="1">
        <v>11</v>
      </c>
      <c r="C219" s="2">
        <v>3912.6436135665799</v>
      </c>
      <c r="D219" s="2">
        <v>9.3154230746867093</v>
      </c>
      <c r="E219" s="2">
        <v>3903.3281904918899</v>
      </c>
      <c r="F219" s="2">
        <v>0</v>
      </c>
      <c r="G219" s="2">
        <v>0</v>
      </c>
    </row>
    <row r="220" spans="1:7" x14ac:dyDescent="0.3">
      <c r="A220" s="1">
        <v>2017</v>
      </c>
      <c r="B220" s="1">
        <v>12</v>
      </c>
      <c r="C220" s="2">
        <v>3919.5117368236902</v>
      </c>
      <c r="D220" s="2">
        <v>9.3154230746867093</v>
      </c>
      <c r="E220" s="2">
        <v>3910.1963137490002</v>
      </c>
      <c r="F220" s="2">
        <v>4.5474735088646402E-13</v>
      </c>
      <c r="G220" s="2">
        <v>0</v>
      </c>
    </row>
    <row r="221" spans="1:7" x14ac:dyDescent="0.3">
      <c r="A221" s="1">
        <v>2018</v>
      </c>
      <c r="B221" s="1">
        <v>1</v>
      </c>
      <c r="C221" s="2">
        <v>3926.3755641728499</v>
      </c>
      <c r="D221" s="2">
        <v>9.3154230746867093</v>
      </c>
      <c r="E221" s="2">
        <v>3917.0601410981599</v>
      </c>
      <c r="F221" s="2">
        <v>0</v>
      </c>
      <c r="G221" s="2">
        <v>0</v>
      </c>
    </row>
    <row r="222" spans="1:7" x14ac:dyDescent="0.3">
      <c r="A222" s="1">
        <v>2018</v>
      </c>
      <c r="B222" s="1">
        <v>2</v>
      </c>
      <c r="C222" s="2">
        <v>3933.2350983010801</v>
      </c>
      <c r="D222" s="2">
        <v>9.3154230746867093</v>
      </c>
      <c r="E222" s="2">
        <v>3923.9196752264002</v>
      </c>
      <c r="F222" s="2">
        <v>-4.5474735088646402E-13</v>
      </c>
      <c r="G222" s="2">
        <v>0</v>
      </c>
    </row>
    <row r="223" spans="1:7" x14ac:dyDescent="0.3">
      <c r="A223" s="1">
        <v>2018</v>
      </c>
      <c r="B223" s="1">
        <v>3</v>
      </c>
      <c r="C223" s="2">
        <v>3940.0903418937501</v>
      </c>
      <c r="D223" s="2">
        <v>9.3154230746867093</v>
      </c>
      <c r="E223" s="2">
        <v>3930.7749188190601</v>
      </c>
      <c r="F223" s="2">
        <v>0</v>
      </c>
      <c r="G223" s="2">
        <v>0</v>
      </c>
    </row>
    <row r="224" spans="1:7" x14ac:dyDescent="0.3">
      <c r="A224" s="1">
        <v>2018</v>
      </c>
      <c r="B224" s="1">
        <v>4</v>
      </c>
      <c r="C224" s="2">
        <v>3946.9412976345002</v>
      </c>
      <c r="D224" s="2">
        <v>9.3154230746867093</v>
      </c>
      <c r="E224" s="2">
        <v>3937.6258745598102</v>
      </c>
      <c r="F224" s="2">
        <v>0</v>
      </c>
      <c r="G224" s="2">
        <v>0</v>
      </c>
    </row>
    <row r="225" spans="1:7" x14ac:dyDescent="0.3">
      <c r="A225" s="1">
        <v>2018</v>
      </c>
      <c r="B225" s="1">
        <v>5</v>
      </c>
      <c r="C225" s="2">
        <v>3953.7879682053299</v>
      </c>
      <c r="D225" s="2">
        <v>9.3154230746867093</v>
      </c>
      <c r="E225" s="2">
        <v>3944.4725451306399</v>
      </c>
      <c r="F225" s="2">
        <v>0</v>
      </c>
      <c r="G225" s="2">
        <v>0</v>
      </c>
    </row>
    <row r="226" spans="1:7" x14ac:dyDescent="0.3">
      <c r="A226" s="1">
        <v>2018</v>
      </c>
      <c r="B226" s="1">
        <v>6</v>
      </c>
      <c r="C226" s="2">
        <v>3960.6303562865401</v>
      </c>
      <c r="D226" s="2">
        <v>9.3154230746867093</v>
      </c>
      <c r="E226" s="2">
        <v>3951.3149332118501</v>
      </c>
      <c r="F226" s="2">
        <v>0</v>
      </c>
      <c r="G226" s="2">
        <v>0</v>
      </c>
    </row>
    <row r="227" spans="1:7" x14ac:dyDescent="0.3">
      <c r="A227" s="1">
        <v>2018</v>
      </c>
      <c r="B227" s="1">
        <v>7</v>
      </c>
      <c r="C227" s="2">
        <v>3967.46846455677</v>
      </c>
      <c r="D227" s="2">
        <v>9.3154230746867093</v>
      </c>
      <c r="E227" s="2">
        <v>3958.15304148209</v>
      </c>
      <c r="F227" s="2">
        <v>-4.5474735088646402E-13</v>
      </c>
      <c r="G227" s="2">
        <v>0</v>
      </c>
    </row>
    <row r="228" spans="1:7" x14ac:dyDescent="0.3">
      <c r="A228" s="1">
        <v>2018</v>
      </c>
      <c r="B228" s="1">
        <v>8</v>
      </c>
      <c r="C228" s="2">
        <v>3974.3022956929799</v>
      </c>
      <c r="D228" s="2">
        <v>9.3154230746867093</v>
      </c>
      <c r="E228" s="2">
        <v>3964.9868726182899</v>
      </c>
      <c r="F228" s="2">
        <v>0</v>
      </c>
      <c r="G228" s="2">
        <v>0</v>
      </c>
    </row>
    <row r="229" spans="1:7" x14ac:dyDescent="0.3">
      <c r="A229" s="1">
        <v>2018</v>
      </c>
      <c r="B229" s="1">
        <v>9</v>
      </c>
      <c r="C229" s="2">
        <v>3981.1318523704499</v>
      </c>
      <c r="D229" s="2">
        <v>9.3154230746867093</v>
      </c>
      <c r="E229" s="2">
        <v>3971.8164292957599</v>
      </c>
      <c r="F229" s="2">
        <v>4.5474735088646402E-13</v>
      </c>
      <c r="G229" s="2">
        <v>0</v>
      </c>
    </row>
    <row r="230" spans="1:7" x14ac:dyDescent="0.3">
      <c r="A230" s="1">
        <v>2018</v>
      </c>
      <c r="B230" s="1">
        <v>10</v>
      </c>
      <c r="C230" s="2">
        <v>3987.9571372627902</v>
      </c>
      <c r="D230" s="2">
        <v>9.3154230746867093</v>
      </c>
      <c r="E230" s="2">
        <v>3978.6417141881002</v>
      </c>
      <c r="F230" s="2">
        <v>0</v>
      </c>
      <c r="G230" s="2">
        <v>0</v>
      </c>
    </row>
    <row r="231" spans="1:7" x14ac:dyDescent="0.3">
      <c r="A231" s="1">
        <v>2018</v>
      </c>
      <c r="B231" s="1">
        <v>11</v>
      </c>
      <c r="C231" s="2">
        <v>3994.7781530419302</v>
      </c>
      <c r="D231" s="2">
        <v>9.3154230746867093</v>
      </c>
      <c r="E231" s="2">
        <v>3985.4627299672402</v>
      </c>
      <c r="F231" s="2">
        <v>-4.5474735088646402E-13</v>
      </c>
      <c r="G231" s="2">
        <v>0</v>
      </c>
    </row>
    <row r="232" spans="1:7" x14ac:dyDescent="0.3">
      <c r="A232" s="1">
        <v>2018</v>
      </c>
      <c r="B232" s="1">
        <v>12</v>
      </c>
      <c r="C232" s="2">
        <v>4001.59490237815</v>
      </c>
      <c r="D232" s="2">
        <v>9.3154230746867093</v>
      </c>
      <c r="E232" s="2">
        <v>3992.27947930346</v>
      </c>
      <c r="F232" s="2">
        <v>-4.5474735088646402E-13</v>
      </c>
      <c r="G232" s="2">
        <v>0</v>
      </c>
    </row>
    <row r="233" spans="1:7" x14ac:dyDescent="0.3">
      <c r="A233" s="1">
        <v>2019</v>
      </c>
      <c r="B233" s="1">
        <v>1</v>
      </c>
      <c r="C233" s="2">
        <v>4008.4073879400298</v>
      </c>
      <c r="D233" s="2">
        <v>9.3154230746867093</v>
      </c>
      <c r="E233" s="2">
        <v>3999.0919648653498</v>
      </c>
      <c r="F233" s="2">
        <v>4.5474735088646402E-13</v>
      </c>
      <c r="G233" s="2">
        <v>0</v>
      </c>
    </row>
    <row r="234" spans="1:7" x14ac:dyDescent="0.3">
      <c r="A234" s="1">
        <v>2019</v>
      </c>
      <c r="B234" s="1">
        <v>2</v>
      </c>
      <c r="C234" s="2">
        <v>4015.2156123945101</v>
      </c>
      <c r="D234" s="2">
        <v>9.3154230746867093</v>
      </c>
      <c r="E234" s="2">
        <v>4005.9001893198301</v>
      </c>
      <c r="F234" s="2">
        <v>0</v>
      </c>
      <c r="G234" s="2">
        <v>0</v>
      </c>
    </row>
    <row r="235" spans="1:7" x14ac:dyDescent="0.3">
      <c r="A235" s="1">
        <v>2019</v>
      </c>
      <c r="B235" s="1">
        <v>3</v>
      </c>
      <c r="C235" s="2">
        <v>4022.0195784068501</v>
      </c>
      <c r="D235" s="2">
        <v>9.3154230746867093</v>
      </c>
      <c r="E235" s="2">
        <v>4012.7041553321601</v>
      </c>
      <c r="F235" s="2">
        <v>-4.5474735088646402E-13</v>
      </c>
      <c r="G235" s="2">
        <v>0</v>
      </c>
    </row>
    <row r="236" spans="1:7" x14ac:dyDescent="0.3">
      <c r="A236" s="1">
        <v>2019</v>
      </c>
      <c r="B236" s="1">
        <v>4</v>
      </c>
      <c r="C236" s="2">
        <v>4028.81928864063</v>
      </c>
      <c r="D236" s="2">
        <v>9.3154230746867093</v>
      </c>
      <c r="E236" s="2">
        <v>4019.50386556594</v>
      </c>
      <c r="F236" s="2">
        <v>-4.5474735088646402E-13</v>
      </c>
      <c r="G236" s="2">
        <v>0</v>
      </c>
    </row>
    <row r="237" spans="1:7" x14ac:dyDescent="0.3">
      <c r="A237" s="1">
        <v>2019</v>
      </c>
      <c r="B237" s="1">
        <v>5</v>
      </c>
      <c r="C237" s="2">
        <v>4035.6147457577799</v>
      </c>
      <c r="D237" s="2">
        <v>9.3154230746867093</v>
      </c>
      <c r="E237" s="2">
        <v>4026.2993226830899</v>
      </c>
      <c r="F237" s="2">
        <v>4.5474735088646402E-13</v>
      </c>
      <c r="G237" s="2">
        <v>0</v>
      </c>
    </row>
    <row r="238" spans="1:7" x14ac:dyDescent="0.3">
      <c r="A238" s="1">
        <v>2019</v>
      </c>
      <c r="B238" s="1">
        <v>6</v>
      </c>
      <c r="C238" s="2">
        <v>4042.40595241857</v>
      </c>
      <c r="D238" s="2">
        <v>9.3154230746867093</v>
      </c>
      <c r="E238" s="2">
        <v>4033.09052934388</v>
      </c>
      <c r="F238" s="2">
        <v>4.5474735088646402E-13</v>
      </c>
      <c r="G238" s="2">
        <v>0</v>
      </c>
    </row>
    <row r="239" spans="1:7" x14ac:dyDescent="0.3">
      <c r="A239" s="1">
        <v>2019</v>
      </c>
      <c r="B239" s="1">
        <v>7</v>
      </c>
      <c r="C239" s="2">
        <v>4049.1929112815801</v>
      </c>
      <c r="D239" s="2">
        <v>9.3154230746867093</v>
      </c>
      <c r="E239" s="2">
        <v>4039.8774882068901</v>
      </c>
      <c r="F239" s="2">
        <v>0</v>
      </c>
      <c r="G239" s="2">
        <v>0</v>
      </c>
    </row>
    <row r="240" spans="1:7" x14ac:dyDescent="0.3">
      <c r="A240" s="1">
        <v>2019</v>
      </c>
      <c r="B240" s="1">
        <v>8</v>
      </c>
      <c r="C240" s="2">
        <v>4055.9756250037499</v>
      </c>
      <c r="D240" s="2">
        <v>9.3154230746867093</v>
      </c>
      <c r="E240" s="2">
        <v>4046.6602019290699</v>
      </c>
      <c r="F240" s="2">
        <v>0</v>
      </c>
      <c r="G240" s="2">
        <v>0</v>
      </c>
    </row>
    <row r="241" spans="1:7" x14ac:dyDescent="0.3">
      <c r="A241" s="1">
        <v>2019</v>
      </c>
      <c r="B241" s="1">
        <v>9</v>
      </c>
      <c r="C241" s="2">
        <v>4062.75409624036</v>
      </c>
      <c r="D241" s="2">
        <v>9.3154230746867093</v>
      </c>
      <c r="E241" s="2">
        <v>4053.43867316568</v>
      </c>
      <c r="F241" s="2">
        <v>0</v>
      </c>
      <c r="G241" s="2">
        <v>0</v>
      </c>
    </row>
    <row r="242" spans="1:7" x14ac:dyDescent="0.3">
      <c r="A242" s="1">
        <v>2019</v>
      </c>
      <c r="B242" s="1">
        <v>10</v>
      </c>
      <c r="C242" s="2">
        <v>4069.52832764502</v>
      </c>
      <c r="D242" s="2">
        <v>9.3154230746867093</v>
      </c>
      <c r="E242" s="2">
        <v>4060.21290457033</v>
      </c>
      <c r="F242" s="2">
        <v>-4.5474735088646402E-13</v>
      </c>
      <c r="G242" s="2">
        <v>0</v>
      </c>
    </row>
    <row r="243" spans="1:7" x14ac:dyDescent="0.3">
      <c r="A243" s="1">
        <v>2019</v>
      </c>
      <c r="B243" s="1">
        <v>11</v>
      </c>
      <c r="C243" s="2">
        <v>4076.29832186967</v>
      </c>
      <c r="D243" s="2">
        <v>9.3154230746867093</v>
      </c>
      <c r="E243" s="2">
        <v>4066.98289879498</v>
      </c>
      <c r="F243" s="2">
        <v>0</v>
      </c>
      <c r="G243" s="2">
        <v>0</v>
      </c>
    </row>
    <row r="244" spans="1:7" x14ac:dyDescent="0.3">
      <c r="A244" s="1">
        <v>2019</v>
      </c>
      <c r="B244" s="1">
        <v>12</v>
      </c>
      <c r="C244" s="2">
        <v>4083.0640815646102</v>
      </c>
      <c r="D244" s="2">
        <v>9.3154230746867093</v>
      </c>
      <c r="E244" s="2">
        <v>4073.7486584899202</v>
      </c>
      <c r="F244" s="2">
        <v>0</v>
      </c>
      <c r="G244" s="2">
        <v>0</v>
      </c>
    </row>
    <row r="245" spans="1:7" x14ac:dyDescent="0.3">
      <c r="A245" s="1">
        <v>2020</v>
      </c>
      <c r="B245" s="1">
        <v>1</v>
      </c>
      <c r="C245" s="2">
        <v>4089.8256093784698</v>
      </c>
      <c r="D245" s="2">
        <v>9.3154230746867093</v>
      </c>
      <c r="E245" s="2">
        <v>4080.5101863037798</v>
      </c>
      <c r="F245" s="2">
        <v>4.5474735088646402E-13</v>
      </c>
      <c r="G245" s="2">
        <v>0</v>
      </c>
    </row>
    <row r="246" spans="1:7" x14ac:dyDescent="0.3">
      <c r="A246" s="1">
        <v>2020</v>
      </c>
      <c r="B246" s="1">
        <v>2</v>
      </c>
      <c r="C246" s="2">
        <v>4096.58290795824</v>
      </c>
      <c r="D246" s="2">
        <v>9.3154230746867093</v>
      </c>
      <c r="E246" s="2">
        <v>4087.26748488355</v>
      </c>
      <c r="F246" s="2">
        <v>0</v>
      </c>
      <c r="G246" s="2">
        <v>0</v>
      </c>
    </row>
    <row r="247" spans="1:7" x14ac:dyDescent="0.3">
      <c r="A247" s="1">
        <v>2020</v>
      </c>
      <c r="B247" s="1">
        <v>3</v>
      </c>
      <c r="C247" s="2">
        <v>4103.33597994922</v>
      </c>
      <c r="D247" s="2">
        <v>9.3154230746867093</v>
      </c>
      <c r="E247" s="2">
        <v>4094.02055687454</v>
      </c>
      <c r="F247" s="2">
        <v>9.0949470177292804E-13</v>
      </c>
      <c r="G247" s="2">
        <v>0</v>
      </c>
    </row>
    <row r="248" spans="1:7" x14ac:dyDescent="0.3">
      <c r="A248" s="1">
        <v>2020</v>
      </c>
      <c r="B248" s="1">
        <v>4</v>
      </c>
      <c r="C248" s="2">
        <v>4110.0848279951097</v>
      </c>
      <c r="D248" s="2">
        <v>9.3154230746867093</v>
      </c>
      <c r="E248" s="2">
        <v>4100.7694049204201</v>
      </c>
      <c r="F248" s="2">
        <v>0</v>
      </c>
      <c r="G248" s="2">
        <v>0</v>
      </c>
    </row>
    <row r="249" spans="1:7" x14ac:dyDescent="0.3">
      <c r="A249" s="1">
        <v>2020</v>
      </c>
      <c r="B249" s="1">
        <v>5</v>
      </c>
      <c r="C249" s="2">
        <v>4116.82945473789</v>
      </c>
      <c r="D249" s="2">
        <v>9.3154230746867093</v>
      </c>
      <c r="E249" s="2">
        <v>4107.5140316632096</v>
      </c>
      <c r="F249" s="2">
        <v>0</v>
      </c>
      <c r="G249" s="2">
        <v>0</v>
      </c>
    </row>
    <row r="250" spans="1:7" x14ac:dyDescent="0.3">
      <c r="A250" s="1">
        <v>2020</v>
      </c>
      <c r="B250" s="1">
        <v>6</v>
      </c>
      <c r="C250" s="2">
        <v>4123.5698628179498</v>
      </c>
      <c r="D250" s="2">
        <v>9.3154230746867093</v>
      </c>
      <c r="E250" s="2">
        <v>4114.2544397432603</v>
      </c>
      <c r="F250" s="2">
        <v>0</v>
      </c>
      <c r="G250" s="2">
        <v>0</v>
      </c>
    </row>
    <row r="251" spans="1:7" x14ac:dyDescent="0.3">
      <c r="A251" s="1">
        <v>2020</v>
      </c>
      <c r="B251" s="1">
        <v>7</v>
      </c>
      <c r="C251" s="2">
        <v>4130.3060548739804</v>
      </c>
      <c r="D251" s="2">
        <v>9.3154230746867093</v>
      </c>
      <c r="E251" s="2">
        <v>4120.99063179929</v>
      </c>
      <c r="F251" s="2">
        <v>0</v>
      </c>
      <c r="G251" s="2">
        <v>0</v>
      </c>
    </row>
    <row r="252" spans="1:7" x14ac:dyDescent="0.3">
      <c r="A252" s="1">
        <v>2020</v>
      </c>
      <c r="B252" s="1">
        <v>8</v>
      </c>
      <c r="C252" s="2">
        <v>4137.03803354305</v>
      </c>
      <c r="D252" s="2">
        <v>9.3154230746867093</v>
      </c>
      <c r="E252" s="2">
        <v>4127.7226104683596</v>
      </c>
      <c r="F252" s="2">
        <v>0</v>
      </c>
      <c r="G252" s="2">
        <v>0</v>
      </c>
    </row>
    <row r="253" spans="1:7" x14ac:dyDescent="0.3">
      <c r="A253" s="1">
        <v>2020</v>
      </c>
      <c r="B253" s="1">
        <v>9</v>
      </c>
      <c r="C253" s="2">
        <v>4143.7658014605704</v>
      </c>
      <c r="D253" s="2">
        <v>9.3154230746867093</v>
      </c>
      <c r="E253" s="2">
        <v>4134.45037838588</v>
      </c>
      <c r="F253" s="2">
        <v>0</v>
      </c>
      <c r="G253" s="2">
        <v>0</v>
      </c>
    </row>
    <row r="254" spans="1:7" x14ac:dyDescent="0.3">
      <c r="A254" s="1">
        <v>2020</v>
      </c>
      <c r="B254" s="1">
        <v>10</v>
      </c>
      <c r="C254" s="2">
        <v>4150.48936126029</v>
      </c>
      <c r="D254" s="2">
        <v>9.3154230746867093</v>
      </c>
      <c r="E254" s="2">
        <v>4141.1739381856096</v>
      </c>
      <c r="F254" s="2">
        <v>0</v>
      </c>
      <c r="G254" s="2">
        <v>0</v>
      </c>
    </row>
    <row r="255" spans="1:7" x14ac:dyDescent="0.3">
      <c r="A255" s="1">
        <v>2020</v>
      </c>
      <c r="B255" s="1">
        <v>11</v>
      </c>
      <c r="C255" s="2">
        <v>4157.2087155743402</v>
      </c>
      <c r="D255" s="2">
        <v>9.3154230746867093</v>
      </c>
      <c r="E255" s="2">
        <v>4147.8932924996598</v>
      </c>
      <c r="F255" s="2">
        <v>9.0949470177292804E-13</v>
      </c>
      <c r="G255" s="2">
        <v>0</v>
      </c>
    </row>
    <row r="256" spans="1:7" x14ac:dyDescent="0.3">
      <c r="A256" s="1">
        <v>2020</v>
      </c>
      <c r="B256" s="1">
        <v>12</v>
      </c>
      <c r="C256" s="2">
        <v>4163.9238670331897</v>
      </c>
      <c r="D256" s="2">
        <v>9.3154230746867093</v>
      </c>
      <c r="E256" s="2">
        <v>4154.6084439585002</v>
      </c>
      <c r="F256" s="2">
        <v>0</v>
      </c>
      <c r="G256" s="2">
        <v>0</v>
      </c>
    </row>
    <row r="257" spans="1:7" x14ac:dyDescent="0.3">
      <c r="A257" s="1">
        <v>2021</v>
      </c>
      <c r="B257" s="1">
        <v>1</v>
      </c>
      <c r="C257" s="2">
        <v>4170.6348182656502</v>
      </c>
      <c r="D257" s="2">
        <v>9.3154230746867093</v>
      </c>
      <c r="E257" s="2">
        <v>4161.3193951909598</v>
      </c>
      <c r="F257" s="2">
        <v>9.0949470177292804E-13</v>
      </c>
      <c r="G257" s="2">
        <v>0</v>
      </c>
    </row>
    <row r="258" spans="1:7" x14ac:dyDescent="0.3">
      <c r="A258" s="1">
        <v>2021</v>
      </c>
      <c r="B258" s="1">
        <v>2</v>
      </c>
      <c r="C258" s="2">
        <v>4177.3415718988999</v>
      </c>
      <c r="D258" s="2">
        <v>9.3154230746867093</v>
      </c>
      <c r="E258" s="2">
        <v>4168.0261488242104</v>
      </c>
      <c r="F258" s="2">
        <v>0</v>
      </c>
      <c r="G258" s="2">
        <v>0</v>
      </c>
    </row>
    <row r="259" spans="1:7" x14ac:dyDescent="0.3">
      <c r="A259" s="1">
        <v>2021</v>
      </c>
      <c r="B259" s="1">
        <v>3</v>
      </c>
      <c r="C259" s="2">
        <v>4184.04413055848</v>
      </c>
      <c r="D259" s="2">
        <v>9.3154230746867093</v>
      </c>
      <c r="E259" s="2">
        <v>4174.7287074837996</v>
      </c>
      <c r="F259" s="2">
        <v>-9.0949470177292804E-13</v>
      </c>
      <c r="G259" s="2">
        <v>0</v>
      </c>
    </row>
    <row r="260" spans="1:7" x14ac:dyDescent="0.3">
      <c r="A260" s="1">
        <v>2021</v>
      </c>
      <c r="B260" s="1">
        <v>4</v>
      </c>
      <c r="C260" s="2">
        <v>4190.7424968682899</v>
      </c>
      <c r="D260" s="2">
        <v>9.3154230746867093</v>
      </c>
      <c r="E260" s="2">
        <v>4181.4270737936004</v>
      </c>
      <c r="F260" s="2">
        <v>0</v>
      </c>
      <c r="G260" s="2">
        <v>0</v>
      </c>
    </row>
    <row r="261" spans="1:7" x14ac:dyDescent="0.3">
      <c r="A261" s="1">
        <v>2021</v>
      </c>
      <c r="B261" s="1">
        <v>5</v>
      </c>
      <c r="C261" s="2">
        <v>4197.4366734505602</v>
      </c>
      <c r="D261" s="2">
        <v>9.3154230746867093</v>
      </c>
      <c r="E261" s="2">
        <v>4188.1212503758798</v>
      </c>
      <c r="F261" s="2">
        <v>0</v>
      </c>
      <c r="G261" s="2">
        <v>0</v>
      </c>
    </row>
    <row r="262" spans="1:7" x14ac:dyDescent="0.3">
      <c r="A262" s="1">
        <v>2021</v>
      </c>
      <c r="B262" s="1">
        <v>6</v>
      </c>
      <c r="C262" s="2">
        <v>4204.1266629259298</v>
      </c>
      <c r="D262" s="2">
        <v>9.3154230746867093</v>
      </c>
      <c r="E262" s="2">
        <v>4194.8112398512403</v>
      </c>
      <c r="F262" s="2">
        <v>0</v>
      </c>
      <c r="G262" s="2">
        <v>0</v>
      </c>
    </row>
    <row r="263" spans="1:7" x14ac:dyDescent="0.3">
      <c r="A263" s="1">
        <v>2021</v>
      </c>
      <c r="B263" s="1">
        <v>7</v>
      </c>
      <c r="C263" s="2">
        <v>4210.8124679133498</v>
      </c>
      <c r="D263" s="2">
        <v>9.3154230746867093</v>
      </c>
      <c r="E263" s="2">
        <v>4201.4970448386603</v>
      </c>
      <c r="F263" s="2">
        <v>0</v>
      </c>
      <c r="G263" s="2">
        <v>0</v>
      </c>
    </row>
    <row r="264" spans="1:7" x14ac:dyDescent="0.3">
      <c r="A264" s="1">
        <v>2021</v>
      </c>
      <c r="B264" s="1">
        <v>8</v>
      </c>
      <c r="C264" s="2">
        <v>4217.4940910301602</v>
      </c>
      <c r="D264" s="2">
        <v>9.3154230746867093</v>
      </c>
      <c r="E264" s="2">
        <v>4208.1786679554698</v>
      </c>
      <c r="F264" s="2">
        <v>0</v>
      </c>
      <c r="G264" s="2">
        <v>0</v>
      </c>
    </row>
    <row r="265" spans="1:7" x14ac:dyDescent="0.3">
      <c r="A265" s="1">
        <v>2021</v>
      </c>
      <c r="B265" s="1">
        <v>9</v>
      </c>
      <c r="C265" s="2">
        <v>4224.1715348920598</v>
      </c>
      <c r="D265" s="2">
        <v>9.3154230746867093</v>
      </c>
      <c r="E265" s="2">
        <v>4214.8561118173702</v>
      </c>
      <c r="F265" s="2">
        <v>0</v>
      </c>
      <c r="G265" s="2">
        <v>0</v>
      </c>
    </row>
    <row r="266" spans="1:7" x14ac:dyDescent="0.3">
      <c r="A266" s="1">
        <v>2021</v>
      </c>
      <c r="B266" s="1">
        <v>10</v>
      </c>
      <c r="C266" s="2">
        <v>4230.8448021131198</v>
      </c>
      <c r="D266" s="2">
        <v>9.3154230746867093</v>
      </c>
      <c r="E266" s="2">
        <v>4221.5293790384303</v>
      </c>
      <c r="F266" s="2">
        <v>9.0949470177292804E-13</v>
      </c>
      <c r="G266" s="2">
        <v>0</v>
      </c>
    </row>
    <row r="267" spans="1:7" x14ac:dyDescent="0.3">
      <c r="A267" s="1">
        <v>2021</v>
      </c>
      <c r="B267" s="1">
        <v>11</v>
      </c>
      <c r="C267" s="2">
        <v>4237.5138953057403</v>
      </c>
      <c r="D267" s="2">
        <v>9.3154230746867093</v>
      </c>
      <c r="E267" s="2">
        <v>4228.1984722310599</v>
      </c>
      <c r="F267" s="2">
        <v>0</v>
      </c>
      <c r="G267" s="2">
        <v>0</v>
      </c>
    </row>
    <row r="268" spans="1:7" x14ac:dyDescent="0.3">
      <c r="A268" s="1">
        <v>2021</v>
      </c>
      <c r="B268" s="1">
        <v>12</v>
      </c>
      <c r="C268" s="2">
        <v>4244.1788170807404</v>
      </c>
      <c r="D268" s="2">
        <v>9.3154230746867093</v>
      </c>
      <c r="E268" s="2">
        <v>4234.8633940060599</v>
      </c>
      <c r="F268" s="2">
        <v>0</v>
      </c>
      <c r="G268" s="2">
        <v>0</v>
      </c>
    </row>
    <row r="269" spans="1:7" x14ac:dyDescent="0.3">
      <c r="A269" s="1">
        <v>2022</v>
      </c>
      <c r="B269" s="1">
        <v>1</v>
      </c>
      <c r="C269" s="2">
        <v>4250.8395700472702</v>
      </c>
      <c r="D269" s="2">
        <v>9.3154230746867093</v>
      </c>
      <c r="E269" s="2">
        <v>4241.5241469725797</v>
      </c>
      <c r="F269" s="2">
        <v>0</v>
      </c>
      <c r="G269" s="2">
        <v>0</v>
      </c>
    </row>
    <row r="270" spans="1:7" x14ac:dyDescent="0.3">
      <c r="A270" s="1">
        <v>2022</v>
      </c>
      <c r="B270" s="1">
        <v>2</v>
      </c>
      <c r="C270" s="2">
        <v>4257.4961568128501</v>
      </c>
      <c r="D270" s="2">
        <v>9.3154230746867093</v>
      </c>
      <c r="E270" s="2">
        <v>4248.1807337381697</v>
      </c>
      <c r="F270" s="2">
        <v>9.0949470177292804E-13</v>
      </c>
      <c r="G270" s="2">
        <v>0</v>
      </c>
    </row>
    <row r="271" spans="1:7" x14ac:dyDescent="0.3">
      <c r="A271" s="1">
        <v>2022</v>
      </c>
      <c r="B271" s="1">
        <v>3</v>
      </c>
      <c r="C271" s="2">
        <v>4264.1485799833899</v>
      </c>
      <c r="D271" s="2">
        <v>9.3154230746867093</v>
      </c>
      <c r="E271" s="2">
        <v>4254.8331569087004</v>
      </c>
      <c r="F271" s="2">
        <v>0</v>
      </c>
      <c r="G271" s="2">
        <v>0</v>
      </c>
    </row>
    <row r="272" spans="1:7" x14ac:dyDescent="0.3">
      <c r="A272" s="1">
        <v>2022</v>
      </c>
      <c r="B272" s="1">
        <v>4</v>
      </c>
      <c r="C272" s="2">
        <v>4270.7968421631404</v>
      </c>
      <c r="D272" s="2">
        <v>9.3154230746867093</v>
      </c>
      <c r="E272" s="2">
        <v>4261.4814190884499</v>
      </c>
      <c r="F272" s="2">
        <v>0</v>
      </c>
      <c r="G272" s="2">
        <v>0</v>
      </c>
    </row>
    <row r="273" spans="1:7" x14ac:dyDescent="0.3">
      <c r="A273" s="1">
        <v>2022</v>
      </c>
      <c r="B273" s="1">
        <v>5</v>
      </c>
      <c r="C273" s="2">
        <v>4277.4409459547396</v>
      </c>
      <c r="D273" s="2">
        <v>9.3154230746867093</v>
      </c>
      <c r="E273" s="2">
        <v>4268.1255228800601</v>
      </c>
      <c r="F273" s="2">
        <v>9.0949470177292804E-13</v>
      </c>
      <c r="G273" s="2">
        <v>0</v>
      </c>
    </row>
    <row r="274" spans="1:7" x14ac:dyDescent="0.3">
      <c r="A274" s="1">
        <v>2022</v>
      </c>
      <c r="B274" s="1">
        <v>6</v>
      </c>
      <c r="C274" s="2">
        <v>4284.0808939592098</v>
      </c>
      <c r="D274" s="2">
        <v>9.3154230746867093</v>
      </c>
      <c r="E274" s="2">
        <v>4274.7654708845303</v>
      </c>
      <c r="F274" s="2">
        <v>-9.0949470177292804E-13</v>
      </c>
      <c r="G274" s="2">
        <v>0</v>
      </c>
    </row>
    <row r="275" spans="1:7" x14ac:dyDescent="0.3">
      <c r="A275" s="1">
        <v>2022</v>
      </c>
      <c r="B275" s="1">
        <v>7</v>
      </c>
      <c r="C275" s="2">
        <v>4290.7166887759304</v>
      </c>
      <c r="D275" s="2">
        <v>9.3154230746867093</v>
      </c>
      <c r="E275" s="2">
        <v>4281.4012657012399</v>
      </c>
      <c r="F275" s="2">
        <v>9.0949470177292804E-13</v>
      </c>
      <c r="G275" s="2">
        <v>0</v>
      </c>
    </row>
    <row r="276" spans="1:7" x14ac:dyDescent="0.3">
      <c r="A276" s="1">
        <v>2022</v>
      </c>
      <c r="B276" s="1">
        <v>8</v>
      </c>
      <c r="C276" s="2">
        <v>4297.3483330026502</v>
      </c>
      <c r="D276" s="2">
        <v>9.3154230746867093</v>
      </c>
      <c r="E276" s="2">
        <v>4288.0329099279597</v>
      </c>
      <c r="F276" s="2">
        <v>0</v>
      </c>
      <c r="G276" s="2">
        <v>0</v>
      </c>
    </row>
    <row r="277" spans="1:7" x14ac:dyDescent="0.3">
      <c r="A277" s="1">
        <v>2022</v>
      </c>
      <c r="B277" s="1">
        <v>9</v>
      </c>
      <c r="C277" s="2">
        <v>4303.9758292355</v>
      </c>
      <c r="D277" s="2">
        <v>9.3154230746867093</v>
      </c>
      <c r="E277" s="2">
        <v>4294.6604061608105</v>
      </c>
      <c r="F277" s="2">
        <v>0</v>
      </c>
      <c r="G277" s="2">
        <v>0</v>
      </c>
    </row>
    <row r="278" spans="1:7" x14ac:dyDescent="0.3">
      <c r="A278" s="1">
        <v>2022</v>
      </c>
      <c r="B278" s="1">
        <v>10</v>
      </c>
      <c r="C278" s="2">
        <v>4310.5991800689999</v>
      </c>
      <c r="D278" s="2">
        <v>9.3154230746867093</v>
      </c>
      <c r="E278" s="2">
        <v>4301.2837569943104</v>
      </c>
      <c r="F278" s="2">
        <v>9.0949470177292804E-13</v>
      </c>
      <c r="G278" s="2">
        <v>0</v>
      </c>
    </row>
    <row r="279" spans="1:7" x14ac:dyDescent="0.3">
      <c r="A279" s="1">
        <v>2022</v>
      </c>
      <c r="B279" s="1">
        <v>11</v>
      </c>
      <c r="C279" s="2">
        <v>4317.2183880960201</v>
      </c>
      <c r="D279" s="2">
        <v>9.3154230746867093</v>
      </c>
      <c r="E279" s="2">
        <v>4307.9029650213297</v>
      </c>
      <c r="F279" s="2">
        <v>9.0949470177292804E-13</v>
      </c>
      <c r="G279" s="2">
        <v>0</v>
      </c>
    </row>
    <row r="280" spans="1:7" x14ac:dyDescent="0.3">
      <c r="A280" s="1">
        <v>2022</v>
      </c>
      <c r="B280" s="1">
        <v>12</v>
      </c>
      <c r="C280" s="2">
        <v>4323.8334559078303</v>
      </c>
      <c r="D280" s="2">
        <v>9.3154230746867093</v>
      </c>
      <c r="E280" s="2">
        <v>4314.5180328331498</v>
      </c>
      <c r="F280" s="2">
        <v>9.0949470177292804E-13</v>
      </c>
      <c r="G280" s="2">
        <v>0</v>
      </c>
    </row>
    <row r="281" spans="1:7" x14ac:dyDescent="0.3">
      <c r="A281" s="1">
        <v>2023</v>
      </c>
      <c r="B281" s="1">
        <v>1</v>
      </c>
      <c r="C281" s="2">
        <v>4330.4443860940801</v>
      </c>
      <c r="D281" s="2">
        <v>9.3154230746867093</v>
      </c>
      <c r="E281" s="2">
        <v>4321.1289630193996</v>
      </c>
      <c r="F281" s="2">
        <v>0</v>
      </c>
      <c r="G281" s="2">
        <v>0</v>
      </c>
    </row>
    <row r="282" spans="1:7" x14ac:dyDescent="0.3">
      <c r="A282" s="1">
        <v>2023</v>
      </c>
      <c r="B282" s="1">
        <v>2</v>
      </c>
      <c r="C282" s="2">
        <v>4337.0511812427803</v>
      </c>
      <c r="D282" s="2">
        <v>9.3154230746867093</v>
      </c>
      <c r="E282" s="2">
        <v>4327.7357581680999</v>
      </c>
      <c r="F282" s="2">
        <v>0</v>
      </c>
      <c r="G282" s="2">
        <v>0</v>
      </c>
    </row>
    <row r="283" spans="1:7" x14ac:dyDescent="0.3">
      <c r="A283" s="1">
        <v>2023</v>
      </c>
      <c r="B283" s="1">
        <v>3</v>
      </c>
      <c r="C283" s="2">
        <v>4343.6538439403503</v>
      </c>
      <c r="D283" s="2">
        <v>9.3154230746867093</v>
      </c>
      <c r="E283" s="2">
        <v>4334.3384208656598</v>
      </c>
      <c r="F283" s="2">
        <v>0</v>
      </c>
      <c r="G283" s="2">
        <v>0</v>
      </c>
    </row>
    <row r="284" spans="1:7" x14ac:dyDescent="0.3">
      <c r="A284" s="1">
        <v>2023</v>
      </c>
      <c r="B284" s="1">
        <v>4</v>
      </c>
      <c r="C284" s="2">
        <v>4350.2523767715602</v>
      </c>
      <c r="D284" s="2">
        <v>9.3154230746867093</v>
      </c>
      <c r="E284" s="2">
        <v>4340.9369536968698</v>
      </c>
      <c r="F284" s="2">
        <v>0</v>
      </c>
      <c r="G284" s="2">
        <v>0</v>
      </c>
    </row>
    <row r="285" spans="1:7" x14ac:dyDescent="0.3">
      <c r="A285" s="1">
        <v>2023</v>
      </c>
      <c r="B285" s="1">
        <v>5</v>
      </c>
      <c r="C285" s="2">
        <v>4356.8467823195797</v>
      </c>
      <c r="D285" s="2">
        <v>9.3154230746867093</v>
      </c>
      <c r="E285" s="2">
        <v>4347.5313592448902</v>
      </c>
      <c r="F285" s="2">
        <v>0</v>
      </c>
      <c r="G285" s="2">
        <v>0</v>
      </c>
    </row>
    <row r="286" spans="1:7" x14ac:dyDescent="0.3">
      <c r="A286" s="1">
        <v>2023</v>
      </c>
      <c r="B286" s="1">
        <v>6</v>
      </c>
      <c r="C286" s="2">
        <v>4363.4370631659704</v>
      </c>
      <c r="D286" s="2">
        <v>9.3154230746867093</v>
      </c>
      <c r="E286" s="2">
        <v>4354.1216400912899</v>
      </c>
      <c r="F286" s="2">
        <v>0</v>
      </c>
      <c r="G286" s="2">
        <v>0</v>
      </c>
    </row>
    <row r="287" spans="1:7" x14ac:dyDescent="0.3">
      <c r="A287" s="1">
        <v>2023</v>
      </c>
      <c r="B287" s="1">
        <v>7</v>
      </c>
      <c r="C287" s="2">
        <v>4370.0232218906704</v>
      </c>
      <c r="D287" s="2">
        <v>9.3154230746867093</v>
      </c>
      <c r="E287" s="2">
        <v>4360.7077988159899</v>
      </c>
      <c r="F287" s="2">
        <v>0</v>
      </c>
      <c r="G287" s="2">
        <v>0</v>
      </c>
    </row>
    <row r="288" spans="1:7" x14ac:dyDescent="0.3">
      <c r="A288" s="1">
        <v>2023</v>
      </c>
      <c r="B288" s="1">
        <v>8</v>
      </c>
      <c r="C288" s="2">
        <v>4376.6052610720099</v>
      </c>
      <c r="D288" s="2">
        <v>9.3154230746867093</v>
      </c>
      <c r="E288" s="2">
        <v>4367.2898379973203</v>
      </c>
      <c r="F288" s="2">
        <v>0</v>
      </c>
      <c r="G288" s="2">
        <v>0</v>
      </c>
    </row>
    <row r="289" spans="1:7" x14ac:dyDescent="0.3">
      <c r="A289" s="1">
        <v>2023</v>
      </c>
      <c r="B289" s="1">
        <v>9</v>
      </c>
      <c r="C289" s="2">
        <v>4383.1831832866901</v>
      </c>
      <c r="D289" s="2">
        <v>9.3154230746867093</v>
      </c>
      <c r="E289" s="2">
        <v>4373.8677602119997</v>
      </c>
      <c r="F289" s="2">
        <v>0</v>
      </c>
      <c r="G289" s="2">
        <v>0</v>
      </c>
    </row>
    <row r="290" spans="1:7" x14ac:dyDescent="0.3">
      <c r="A290" s="1">
        <v>2023</v>
      </c>
      <c r="B290" s="1">
        <v>10</v>
      </c>
      <c r="C290" s="2">
        <v>4389.7569911098099</v>
      </c>
      <c r="D290" s="2">
        <v>9.3154230746867093</v>
      </c>
      <c r="E290" s="2">
        <v>4380.4415680351303</v>
      </c>
      <c r="F290" s="2">
        <v>0</v>
      </c>
      <c r="G290" s="2">
        <v>0</v>
      </c>
    </row>
    <row r="291" spans="1:7" x14ac:dyDescent="0.3">
      <c r="A291" s="1">
        <v>2023</v>
      </c>
      <c r="B291" s="1">
        <v>11</v>
      </c>
      <c r="C291" s="2">
        <v>4396.3266871148799</v>
      </c>
      <c r="D291" s="2">
        <v>9.3154230746867093</v>
      </c>
      <c r="E291" s="2">
        <v>4387.0112640401903</v>
      </c>
      <c r="F291" s="2">
        <v>0</v>
      </c>
      <c r="G291" s="2">
        <v>0</v>
      </c>
    </row>
    <row r="292" spans="1:7" x14ac:dyDescent="0.3">
      <c r="A292" s="1">
        <v>2023</v>
      </c>
      <c r="B292" s="1">
        <v>12</v>
      </c>
      <c r="C292" s="2">
        <v>4402.8922738737601</v>
      </c>
      <c r="D292" s="2">
        <v>9.3154230746867093</v>
      </c>
      <c r="E292" s="2">
        <v>4393.5768507990697</v>
      </c>
      <c r="F292" s="2">
        <v>0</v>
      </c>
      <c r="G292" s="2">
        <v>0</v>
      </c>
    </row>
    <row r="293" spans="1:7" x14ac:dyDescent="0.3">
      <c r="A293" s="1">
        <v>2024</v>
      </c>
      <c r="B293" s="1">
        <v>1</v>
      </c>
      <c r="C293" s="2">
        <v>4409.45375395672</v>
      </c>
      <c r="D293" s="2">
        <v>9.3154230746867093</v>
      </c>
      <c r="E293" s="2">
        <v>4400.1383308820396</v>
      </c>
      <c r="F293" s="2">
        <v>0</v>
      </c>
      <c r="G293" s="2">
        <v>0</v>
      </c>
    </row>
    <row r="294" spans="1:7" x14ac:dyDescent="0.3">
      <c r="A294" s="1">
        <v>2024</v>
      </c>
      <c r="B294" s="1">
        <v>2</v>
      </c>
      <c r="C294" s="2">
        <v>4416.0111299324499</v>
      </c>
      <c r="D294" s="2">
        <v>9.3154230746867093</v>
      </c>
      <c r="E294" s="2">
        <v>4406.6957068577603</v>
      </c>
      <c r="F294" s="2">
        <v>0</v>
      </c>
      <c r="G294" s="2">
        <v>0</v>
      </c>
    </row>
    <row r="295" spans="1:7" x14ac:dyDescent="0.3">
      <c r="A295" s="1">
        <v>2024</v>
      </c>
      <c r="B295" s="1">
        <v>3</v>
      </c>
      <c r="C295" s="2">
        <v>4422.5644043679804</v>
      </c>
      <c r="D295" s="2">
        <v>9.3154230746867093</v>
      </c>
      <c r="E295" s="2">
        <v>4413.2489812932899</v>
      </c>
      <c r="F295" s="2">
        <v>0</v>
      </c>
      <c r="G295" s="2">
        <v>0</v>
      </c>
    </row>
    <row r="296" spans="1:7" x14ac:dyDescent="0.3">
      <c r="A296" s="1">
        <v>2024</v>
      </c>
      <c r="B296" s="1">
        <v>4</v>
      </c>
      <c r="C296" s="2">
        <v>4429.1135798287696</v>
      </c>
      <c r="D296" s="2">
        <v>9.3154230746867093</v>
      </c>
      <c r="E296" s="2">
        <v>4419.7981567540801</v>
      </c>
      <c r="F296" s="2">
        <v>0</v>
      </c>
      <c r="G296" s="2">
        <v>0</v>
      </c>
    </row>
    <row r="297" spans="1:7" x14ac:dyDescent="0.3">
      <c r="A297" s="1">
        <v>2024</v>
      </c>
      <c r="B297" s="1">
        <v>5</v>
      </c>
      <c r="C297" s="2">
        <v>4435.6586588786704</v>
      </c>
      <c r="D297" s="2">
        <v>9.3154230746867093</v>
      </c>
      <c r="E297" s="2">
        <v>4426.34323580399</v>
      </c>
      <c r="F297" s="2">
        <v>0</v>
      </c>
      <c r="G297" s="2">
        <v>0</v>
      </c>
    </row>
    <row r="298" spans="1:7" x14ac:dyDescent="0.3">
      <c r="A298" s="1">
        <v>2024</v>
      </c>
      <c r="B298" s="1">
        <v>6</v>
      </c>
      <c r="C298" s="2">
        <v>4442.1996440799303</v>
      </c>
      <c r="D298" s="2">
        <v>9.3154230746867093</v>
      </c>
      <c r="E298" s="2">
        <v>4432.8842210052399</v>
      </c>
      <c r="F298" s="2">
        <v>0</v>
      </c>
      <c r="G298" s="2">
        <v>0</v>
      </c>
    </row>
    <row r="299" spans="1:7" x14ac:dyDescent="0.3">
      <c r="A299" s="1">
        <v>2024</v>
      </c>
      <c r="B299" s="1">
        <v>7</v>
      </c>
      <c r="C299" s="2">
        <v>4448.7365379931798</v>
      </c>
      <c r="D299" s="2">
        <v>9.3154230746867093</v>
      </c>
      <c r="E299" s="2">
        <v>4439.4211149184903</v>
      </c>
      <c r="F299" s="2">
        <v>9.0949470177292804E-13</v>
      </c>
      <c r="G299" s="2">
        <v>0</v>
      </c>
    </row>
    <row r="300" spans="1:7" x14ac:dyDescent="0.3">
      <c r="A300" s="1">
        <v>2024</v>
      </c>
      <c r="B300" s="1">
        <v>8</v>
      </c>
      <c r="C300" s="2">
        <v>4455.2693431774596</v>
      </c>
      <c r="D300" s="2">
        <v>9.3154230746867093</v>
      </c>
      <c r="E300" s="2">
        <v>4445.9539201027701</v>
      </c>
      <c r="F300" s="2">
        <v>9.0949470177292804E-13</v>
      </c>
      <c r="G300" s="2">
        <v>0</v>
      </c>
    </row>
    <row r="301" spans="1:7" x14ac:dyDescent="0.3">
      <c r="A301" s="1">
        <v>2024</v>
      </c>
      <c r="B301" s="1">
        <v>9</v>
      </c>
      <c r="C301" s="2">
        <v>4461.7980621902097</v>
      </c>
      <c r="D301" s="2">
        <v>9.3154230746867093</v>
      </c>
      <c r="E301" s="2">
        <v>4452.4826391155202</v>
      </c>
      <c r="F301" s="2">
        <v>0</v>
      </c>
      <c r="G301" s="2">
        <v>0</v>
      </c>
    </row>
    <row r="302" spans="1:7" x14ac:dyDescent="0.3">
      <c r="A302" s="1">
        <v>2024</v>
      </c>
      <c r="B302" s="1">
        <v>10</v>
      </c>
      <c r="C302" s="2">
        <v>4468.3226975872703</v>
      </c>
      <c r="D302" s="2">
        <v>9.3154230746867093</v>
      </c>
      <c r="E302" s="2">
        <v>4459.0072745125899</v>
      </c>
      <c r="F302" s="2">
        <v>9.0949470177292804E-13</v>
      </c>
      <c r="G302" s="2">
        <v>0</v>
      </c>
    </row>
    <row r="303" spans="1:7" x14ac:dyDescent="0.3">
      <c r="A303" s="1">
        <v>2024</v>
      </c>
      <c r="B303" s="1">
        <v>11</v>
      </c>
      <c r="C303" s="2">
        <v>4474.84325192289</v>
      </c>
      <c r="D303" s="2">
        <v>9.3154230746867093</v>
      </c>
      <c r="E303" s="2">
        <v>4465.5278288482004</v>
      </c>
      <c r="F303" s="2">
        <v>0</v>
      </c>
      <c r="G303" s="2">
        <v>0</v>
      </c>
    </row>
    <row r="304" spans="1:7" x14ac:dyDescent="0.3">
      <c r="A304" s="1">
        <v>2024</v>
      </c>
      <c r="B304" s="1">
        <v>12</v>
      </c>
      <c r="C304" s="2">
        <v>4481.3597277496901</v>
      </c>
      <c r="D304" s="2">
        <v>9.3154230746867093</v>
      </c>
      <c r="E304" s="2">
        <v>4472.0443046750097</v>
      </c>
      <c r="F304" s="2">
        <v>0</v>
      </c>
      <c r="G304" s="2">
        <v>0</v>
      </c>
    </row>
    <row r="305" spans="1:7" x14ac:dyDescent="0.3">
      <c r="A305" s="1">
        <v>2025</v>
      </c>
      <c r="B305" s="1">
        <v>1</v>
      </c>
      <c r="C305" s="2">
        <v>4487.8721276187398</v>
      </c>
      <c r="D305" s="2">
        <v>9.3154230746867093</v>
      </c>
      <c r="E305" s="2">
        <v>4478.5567045440503</v>
      </c>
      <c r="F305" s="2">
        <v>0</v>
      </c>
      <c r="G305" s="2">
        <v>0</v>
      </c>
    </row>
    <row r="306" spans="1:7" x14ac:dyDescent="0.3">
      <c r="A306" s="1">
        <v>2025</v>
      </c>
      <c r="B306" s="1">
        <v>2</v>
      </c>
      <c r="C306" s="2">
        <v>4494.3804540794699</v>
      </c>
      <c r="D306" s="2">
        <v>9.3154230746867093</v>
      </c>
      <c r="E306" s="2">
        <v>4485.0650310047904</v>
      </c>
      <c r="F306" s="2">
        <v>0</v>
      </c>
      <c r="G306" s="2">
        <v>0</v>
      </c>
    </row>
    <row r="307" spans="1:7" x14ac:dyDescent="0.3">
      <c r="A307" s="1">
        <v>2025</v>
      </c>
      <c r="B307" s="1">
        <v>3</v>
      </c>
      <c r="C307" s="2">
        <v>4500.8847096797499</v>
      </c>
      <c r="D307" s="2">
        <v>9.3154230746867093</v>
      </c>
      <c r="E307" s="2">
        <v>4491.5692866050704</v>
      </c>
      <c r="F307" s="2">
        <v>0</v>
      </c>
      <c r="G307" s="2">
        <v>0</v>
      </c>
    </row>
    <row r="308" spans="1:7" x14ac:dyDescent="0.3">
      <c r="A308" s="1">
        <v>2025</v>
      </c>
      <c r="B308" s="1">
        <v>4</v>
      </c>
      <c r="C308" s="2">
        <v>4507.3848969658402</v>
      </c>
      <c r="D308" s="2">
        <v>9.3154230746867093</v>
      </c>
      <c r="E308" s="2">
        <v>4498.0694738911598</v>
      </c>
      <c r="F308" s="2">
        <v>0</v>
      </c>
      <c r="G308" s="2">
        <v>0</v>
      </c>
    </row>
    <row r="309" spans="1:7" x14ac:dyDescent="0.3">
      <c r="A309" s="1">
        <v>2025</v>
      </c>
      <c r="B309" s="1">
        <v>5</v>
      </c>
      <c r="C309" s="2">
        <v>4513.8810184824097</v>
      </c>
      <c r="D309" s="2">
        <v>9.3154230746867093</v>
      </c>
      <c r="E309" s="2">
        <v>4504.5655954077201</v>
      </c>
      <c r="F309" s="2">
        <v>0</v>
      </c>
      <c r="G309" s="2">
        <v>0</v>
      </c>
    </row>
    <row r="310" spans="1:7" x14ac:dyDescent="0.3">
      <c r="A310" s="1">
        <v>2025</v>
      </c>
      <c r="B310" s="1">
        <v>6</v>
      </c>
      <c r="C310" s="2">
        <v>4520.3730767725201</v>
      </c>
      <c r="D310" s="2">
        <v>9.3154230746867093</v>
      </c>
      <c r="E310" s="2">
        <v>4511.0576536978397</v>
      </c>
      <c r="F310" s="2">
        <v>0</v>
      </c>
      <c r="G310" s="2">
        <v>0</v>
      </c>
    </row>
    <row r="311" spans="1:7" x14ac:dyDescent="0.3">
      <c r="A311" s="1">
        <v>2025</v>
      </c>
      <c r="B311" s="1">
        <v>7</v>
      </c>
      <c r="C311" s="2">
        <v>4526.8610743776799</v>
      </c>
      <c r="D311" s="2">
        <v>9.3154230746867093</v>
      </c>
      <c r="E311" s="2">
        <v>4517.5456513030003</v>
      </c>
      <c r="F311" s="2">
        <v>-9.0949470177292804E-13</v>
      </c>
      <c r="G311" s="2">
        <v>0</v>
      </c>
    </row>
    <row r="312" spans="1:7" x14ac:dyDescent="0.3">
      <c r="A312" s="1">
        <v>2025</v>
      </c>
      <c r="B312" s="1">
        <v>8</v>
      </c>
      <c r="C312" s="2">
        <v>4533.3450138377802</v>
      </c>
      <c r="D312" s="2">
        <v>9.3154230746867093</v>
      </c>
      <c r="E312" s="2">
        <v>4524.0295907630998</v>
      </c>
      <c r="F312" s="2">
        <v>0</v>
      </c>
      <c r="G312" s="2">
        <v>0</v>
      </c>
    </row>
    <row r="313" spans="1:7" x14ac:dyDescent="0.3">
      <c r="A313" s="1">
        <v>2025</v>
      </c>
      <c r="B313" s="1">
        <v>9</v>
      </c>
      <c r="C313" s="2">
        <v>4539.82489769113</v>
      </c>
      <c r="D313" s="2">
        <v>9.3154230746867093</v>
      </c>
      <c r="E313" s="2">
        <v>4530.5094746164395</v>
      </c>
      <c r="F313" s="2">
        <v>9.0949470177292804E-13</v>
      </c>
      <c r="G313" s="2">
        <v>0</v>
      </c>
    </row>
    <row r="314" spans="1:7" x14ac:dyDescent="0.3">
      <c r="A314" s="1">
        <v>2025</v>
      </c>
      <c r="B314" s="1">
        <v>10</v>
      </c>
      <c r="C314" s="2">
        <v>4546.3007284744499</v>
      </c>
      <c r="D314" s="2">
        <v>9.3154230746867093</v>
      </c>
      <c r="E314" s="2">
        <v>4536.9853053997604</v>
      </c>
      <c r="F314" s="2">
        <v>-9.0949470177292804E-13</v>
      </c>
      <c r="G314" s="2">
        <v>0</v>
      </c>
    </row>
    <row r="315" spans="1:7" x14ac:dyDescent="0.3">
      <c r="A315" s="1">
        <v>2025</v>
      </c>
      <c r="B315" s="1">
        <v>11</v>
      </c>
      <c r="C315" s="2">
        <v>4552.77250872287</v>
      </c>
      <c r="D315" s="2">
        <v>9.3154230746867093</v>
      </c>
      <c r="E315" s="2">
        <v>4543.4570856481796</v>
      </c>
      <c r="F315" s="2">
        <v>0</v>
      </c>
      <c r="G315" s="2">
        <v>0</v>
      </c>
    </row>
    <row r="316" spans="1:7" x14ac:dyDescent="0.3">
      <c r="A316" s="1">
        <v>2025</v>
      </c>
      <c r="B316" s="1">
        <v>12</v>
      </c>
      <c r="C316" s="2">
        <v>4559.2402409699398</v>
      </c>
      <c r="D316" s="2">
        <v>9.3154230746867093</v>
      </c>
      <c r="E316" s="2">
        <v>4549.9248178952503</v>
      </c>
      <c r="F316" s="2">
        <v>0</v>
      </c>
      <c r="G316" s="2">
        <v>0</v>
      </c>
    </row>
    <row r="317" spans="1:7" x14ac:dyDescent="0.3">
      <c r="A317" s="1">
        <v>2026</v>
      </c>
      <c r="B317" s="1">
        <v>1</v>
      </c>
      <c r="C317" s="2">
        <v>4565.7039277476297</v>
      </c>
      <c r="D317" s="2">
        <v>9.3154230746867093</v>
      </c>
      <c r="E317" s="2">
        <v>4556.3885046729401</v>
      </c>
      <c r="F317" s="2">
        <v>0</v>
      </c>
      <c r="G317" s="2">
        <v>0</v>
      </c>
    </row>
    <row r="318" spans="1:7" x14ac:dyDescent="0.3">
      <c r="A318" s="1">
        <v>2026</v>
      </c>
      <c r="B318" s="1">
        <v>2</v>
      </c>
      <c r="C318" s="2">
        <v>4572.1635715863104</v>
      </c>
      <c r="D318" s="2">
        <v>9.3154230746867093</v>
      </c>
      <c r="E318" s="2">
        <v>4562.8481485116199</v>
      </c>
      <c r="F318" s="2">
        <v>9.0949470177292804E-13</v>
      </c>
      <c r="G318" s="2">
        <v>0</v>
      </c>
    </row>
    <row r="319" spans="1:7" x14ac:dyDescent="0.3">
      <c r="A319" s="1">
        <v>2026</v>
      </c>
      <c r="B319" s="1">
        <v>3</v>
      </c>
      <c r="C319" s="2">
        <v>4578.61917501479</v>
      </c>
      <c r="D319" s="2">
        <v>9.3154230746867093</v>
      </c>
      <c r="E319" s="2">
        <v>4569.3037519400996</v>
      </c>
      <c r="F319" s="2">
        <v>0</v>
      </c>
      <c r="G319" s="2">
        <v>0</v>
      </c>
    </row>
    <row r="320" spans="1:7" x14ac:dyDescent="0.3">
      <c r="A320" s="1">
        <v>2026</v>
      </c>
      <c r="B320" s="1">
        <v>4</v>
      </c>
      <c r="C320" s="2">
        <v>4585.0707405602798</v>
      </c>
      <c r="D320" s="2">
        <v>9.3154230746867093</v>
      </c>
      <c r="E320" s="2">
        <v>4575.7553174855902</v>
      </c>
      <c r="F320" s="2">
        <v>0</v>
      </c>
      <c r="G320" s="2">
        <v>0</v>
      </c>
    </row>
    <row r="321" spans="1:7" x14ac:dyDescent="0.3">
      <c r="A321" s="1">
        <v>2026</v>
      </c>
      <c r="B321" s="1">
        <v>5</v>
      </c>
      <c r="C321" s="2">
        <v>4591.51827074841</v>
      </c>
      <c r="D321" s="2">
        <v>9.3154230746867093</v>
      </c>
      <c r="E321" s="2">
        <v>4582.2028476737296</v>
      </c>
      <c r="F321" s="2">
        <v>0</v>
      </c>
      <c r="G321" s="2">
        <v>0</v>
      </c>
    </row>
    <row r="322" spans="1:7" x14ac:dyDescent="0.3">
      <c r="A322" s="1">
        <v>2026</v>
      </c>
      <c r="B322" s="1">
        <v>6</v>
      </c>
      <c r="C322" s="2">
        <v>4597.9617681032496</v>
      </c>
      <c r="D322" s="2">
        <v>9.3154230746867093</v>
      </c>
      <c r="E322" s="2">
        <v>4588.6463450285601</v>
      </c>
      <c r="F322" s="2">
        <v>0</v>
      </c>
      <c r="G322" s="2">
        <v>0</v>
      </c>
    </row>
    <row r="323" spans="1:7" x14ac:dyDescent="0.3">
      <c r="A323" s="1">
        <v>2026</v>
      </c>
      <c r="B323" s="1">
        <v>7</v>
      </c>
      <c r="C323" s="2">
        <v>4604.4012351472602</v>
      </c>
      <c r="D323" s="2">
        <v>9.3154230746867093</v>
      </c>
      <c r="E323" s="2">
        <v>4595.0858120725698</v>
      </c>
      <c r="F323" s="2">
        <v>9.0949470177292804E-13</v>
      </c>
      <c r="G323" s="2">
        <v>0</v>
      </c>
    </row>
    <row r="324" spans="1:7" x14ac:dyDescent="0.3">
      <c r="A324" s="1">
        <v>2026</v>
      </c>
      <c r="B324" s="1">
        <v>8</v>
      </c>
      <c r="C324" s="2">
        <v>4610.8366744013501</v>
      </c>
      <c r="D324" s="2">
        <v>9.3154230746867093</v>
      </c>
      <c r="E324" s="2">
        <v>4601.5212513266597</v>
      </c>
      <c r="F324" s="2">
        <v>0</v>
      </c>
      <c r="G324" s="2">
        <v>0</v>
      </c>
    </row>
    <row r="325" spans="1:7" x14ac:dyDescent="0.3">
      <c r="A325" s="1">
        <v>2026</v>
      </c>
      <c r="B325" s="1">
        <v>9</v>
      </c>
      <c r="C325" s="2">
        <v>4617.2680883848298</v>
      </c>
      <c r="D325" s="2">
        <v>9.3154230746867093</v>
      </c>
      <c r="E325" s="2">
        <v>4607.9526653101502</v>
      </c>
      <c r="F325" s="2">
        <v>0</v>
      </c>
      <c r="G325" s="2">
        <v>0</v>
      </c>
    </row>
    <row r="326" spans="1:7" x14ac:dyDescent="0.3">
      <c r="A326" s="1">
        <v>2026</v>
      </c>
      <c r="B326" s="1">
        <v>10</v>
      </c>
      <c r="C326" s="2">
        <v>4623.6954796154696</v>
      </c>
      <c r="D326" s="2">
        <v>9.3154230746867093</v>
      </c>
      <c r="E326" s="2">
        <v>4614.3800565407801</v>
      </c>
      <c r="F326" s="2">
        <v>0</v>
      </c>
      <c r="G326" s="2">
        <v>0</v>
      </c>
    </row>
    <row r="327" spans="1:7" x14ac:dyDescent="0.3">
      <c r="A327" s="1">
        <v>2026</v>
      </c>
      <c r="B327" s="1">
        <v>11</v>
      </c>
      <c r="C327" s="2">
        <v>4630.1188506094104</v>
      </c>
      <c r="D327" s="2">
        <v>9.3154230746867093</v>
      </c>
      <c r="E327" s="2">
        <v>4620.80342753473</v>
      </c>
      <c r="F327" s="2">
        <v>0</v>
      </c>
      <c r="G327" s="2">
        <v>0</v>
      </c>
    </row>
    <row r="328" spans="1:7" x14ac:dyDescent="0.3">
      <c r="A328" s="1">
        <v>2026</v>
      </c>
      <c r="B328" s="1">
        <v>12</v>
      </c>
      <c r="C328" s="2">
        <v>4636.5382038812704</v>
      </c>
      <c r="D328" s="2">
        <v>9.3154230746867093</v>
      </c>
      <c r="E328" s="2">
        <v>4627.22278080659</v>
      </c>
      <c r="F328" s="2">
        <v>0</v>
      </c>
      <c r="G328" s="2">
        <v>0</v>
      </c>
    </row>
    <row r="329" spans="1:7" x14ac:dyDescent="0.3">
      <c r="A329" s="1">
        <v>2027</v>
      </c>
      <c r="B329" s="1">
        <v>1</v>
      </c>
      <c r="C329" s="2">
        <v>4642.9535419440699</v>
      </c>
      <c r="D329" s="2">
        <v>9.3154230746867093</v>
      </c>
      <c r="E329" s="2">
        <v>4633.6381188693904</v>
      </c>
      <c r="F329" s="2">
        <v>0</v>
      </c>
      <c r="G329" s="2">
        <v>0</v>
      </c>
    </row>
    <row r="330" spans="1:7" x14ac:dyDescent="0.3">
      <c r="A330" s="1">
        <v>2027</v>
      </c>
      <c r="B330" s="1">
        <v>2</v>
      </c>
      <c r="C330" s="2">
        <v>4649.3648673092603</v>
      </c>
      <c r="D330" s="2">
        <v>9.3154230746867093</v>
      </c>
      <c r="E330" s="2">
        <v>4640.0494442345798</v>
      </c>
      <c r="F330" s="2">
        <v>0</v>
      </c>
      <c r="G330" s="2">
        <v>0</v>
      </c>
    </row>
    <row r="331" spans="1:7" x14ac:dyDescent="0.3">
      <c r="A331" s="1">
        <v>2027</v>
      </c>
      <c r="B331" s="1">
        <v>3</v>
      </c>
      <c r="C331" s="2">
        <v>4655.7721824867303</v>
      </c>
      <c r="D331" s="2">
        <v>9.3154230746867093</v>
      </c>
      <c r="E331" s="2">
        <v>4646.4567594120399</v>
      </c>
      <c r="F331" s="2">
        <v>9.0949470177292804E-13</v>
      </c>
      <c r="G331" s="2">
        <v>0</v>
      </c>
    </row>
    <row r="332" spans="1:7" x14ac:dyDescent="0.3">
      <c r="A332" s="1">
        <v>2027</v>
      </c>
      <c r="B332" s="1">
        <v>4</v>
      </c>
      <c r="C332" s="2">
        <v>4662.1754899847801</v>
      </c>
      <c r="D332" s="2">
        <v>9.3154230746867093</v>
      </c>
      <c r="E332" s="2">
        <v>4652.8600669100897</v>
      </c>
      <c r="F332" s="2">
        <v>0</v>
      </c>
      <c r="G332" s="2">
        <v>0</v>
      </c>
    </row>
    <row r="333" spans="1:7" x14ac:dyDescent="0.3">
      <c r="A333" s="1">
        <v>2027</v>
      </c>
      <c r="B333" s="1">
        <v>5</v>
      </c>
      <c r="C333" s="2">
        <v>4668.5747923101599</v>
      </c>
      <c r="D333" s="2">
        <v>9.3154230746867093</v>
      </c>
      <c r="E333" s="2">
        <v>4659.2593692354703</v>
      </c>
      <c r="F333" s="2">
        <v>0</v>
      </c>
      <c r="G333" s="2">
        <v>0</v>
      </c>
    </row>
    <row r="334" spans="1:7" x14ac:dyDescent="0.3">
      <c r="A334" s="1">
        <v>2027</v>
      </c>
      <c r="B334" s="1">
        <v>6</v>
      </c>
      <c r="C334" s="2">
        <v>4674.9700919680399</v>
      </c>
      <c r="D334" s="2">
        <v>9.3154230746867093</v>
      </c>
      <c r="E334" s="2">
        <v>4665.6546688933604</v>
      </c>
      <c r="F334" s="2">
        <v>0</v>
      </c>
      <c r="G334" s="2">
        <v>0</v>
      </c>
    </row>
    <row r="335" spans="1:7" x14ac:dyDescent="0.3">
      <c r="A335" s="1">
        <v>2027</v>
      </c>
      <c r="B335" s="1">
        <v>7</v>
      </c>
      <c r="C335" s="2">
        <v>4681.36139146204</v>
      </c>
      <c r="D335" s="2">
        <v>9.3154230746867093</v>
      </c>
      <c r="E335" s="2">
        <v>4672.0459683873596</v>
      </c>
      <c r="F335" s="2">
        <v>0</v>
      </c>
      <c r="G335" s="2">
        <v>0</v>
      </c>
    </row>
    <row r="336" spans="1:7" x14ac:dyDescent="0.3">
      <c r="A336" s="1">
        <v>2027</v>
      </c>
      <c r="B336" s="1">
        <v>8</v>
      </c>
      <c r="C336" s="2">
        <v>4687.7486932941902</v>
      </c>
      <c r="D336" s="2">
        <v>9.3154230746867093</v>
      </c>
      <c r="E336" s="2">
        <v>4678.4332702195097</v>
      </c>
      <c r="F336" s="2">
        <v>0</v>
      </c>
      <c r="G336" s="2">
        <v>0</v>
      </c>
    </row>
    <row r="337" spans="1:7" x14ac:dyDescent="0.3">
      <c r="A337" s="1">
        <v>2027</v>
      </c>
      <c r="B337" s="1">
        <v>9</v>
      </c>
      <c r="C337" s="2">
        <v>4694.1319999649804</v>
      </c>
      <c r="D337" s="2">
        <v>9.3154230746867093</v>
      </c>
      <c r="E337" s="2">
        <v>4684.81657689029</v>
      </c>
      <c r="F337" s="2">
        <v>9.0949470177292804E-13</v>
      </c>
      <c r="G337" s="2">
        <v>0</v>
      </c>
    </row>
    <row r="338" spans="1:7" x14ac:dyDescent="0.3">
      <c r="A338" s="1">
        <v>2027</v>
      </c>
      <c r="B338" s="1">
        <v>10</v>
      </c>
      <c r="C338" s="2">
        <v>4700.5113139733103</v>
      </c>
      <c r="D338" s="2">
        <v>9.3154230746867093</v>
      </c>
      <c r="E338" s="2">
        <v>4691.1958908986298</v>
      </c>
      <c r="F338" s="2">
        <v>0</v>
      </c>
      <c r="G338" s="2">
        <v>0</v>
      </c>
    </row>
    <row r="339" spans="1:7" x14ac:dyDescent="0.3">
      <c r="A339" s="1">
        <v>2027</v>
      </c>
      <c r="B339" s="1">
        <v>11</v>
      </c>
      <c r="C339" s="2">
        <v>4706.8866378165403</v>
      </c>
      <c r="D339" s="2">
        <v>9.3154230746867093</v>
      </c>
      <c r="E339" s="2">
        <v>4697.5712147418499</v>
      </c>
      <c r="F339" s="2">
        <v>-9.0949470177292804E-13</v>
      </c>
      <c r="G339" s="2">
        <v>0</v>
      </c>
    </row>
    <row r="340" spans="1:7" x14ac:dyDescent="0.3">
      <c r="A340" s="1">
        <v>2027</v>
      </c>
      <c r="B340" s="1">
        <v>12</v>
      </c>
      <c r="C340" s="2">
        <v>4713.2579739904504</v>
      </c>
      <c r="D340" s="2">
        <v>9.3154230746867093</v>
      </c>
      <c r="E340" s="2">
        <v>4703.94255091577</v>
      </c>
      <c r="F340" s="2">
        <v>9.0949470177292804E-13</v>
      </c>
      <c r="G340" s="2">
        <v>0</v>
      </c>
    </row>
    <row r="341" spans="1:7" x14ac:dyDescent="0.3">
      <c r="A341" s="1">
        <v>2028</v>
      </c>
      <c r="B341" s="1">
        <v>1</v>
      </c>
      <c r="C341" s="2">
        <v>4719.6253249892798</v>
      </c>
      <c r="D341" s="2">
        <v>9.3154230746867093</v>
      </c>
      <c r="E341" s="2">
        <v>4710.3099019145902</v>
      </c>
      <c r="F341" s="2">
        <v>9.0949470177292804E-13</v>
      </c>
      <c r="G341" s="2">
        <v>0</v>
      </c>
    </row>
    <row r="342" spans="1:7" x14ac:dyDescent="0.3">
      <c r="A342" s="1">
        <v>2028</v>
      </c>
      <c r="B342" s="1">
        <v>2</v>
      </c>
      <c r="C342" s="2">
        <v>4725.9886933056796</v>
      </c>
      <c r="D342" s="2">
        <v>9.3154230746867093</v>
      </c>
      <c r="E342" s="2">
        <v>4716.6732702310001</v>
      </c>
      <c r="F342" s="2">
        <v>0</v>
      </c>
      <c r="G342" s="2">
        <v>0</v>
      </c>
    </row>
    <row r="343" spans="1:7" x14ac:dyDescent="0.3">
      <c r="A343" s="1">
        <v>2028</v>
      </c>
      <c r="B343" s="1">
        <v>3</v>
      </c>
      <c r="C343" s="2">
        <v>4732.3480814307804</v>
      </c>
      <c r="D343" s="2">
        <v>9.3154230746867093</v>
      </c>
      <c r="E343" s="2">
        <v>4723.03265835609</v>
      </c>
      <c r="F343" s="2">
        <v>9.0949470177292804E-13</v>
      </c>
      <c r="G343" s="2">
        <v>0</v>
      </c>
    </row>
    <row r="344" spans="1:7" x14ac:dyDescent="0.3">
      <c r="A344" s="1">
        <v>2028</v>
      </c>
      <c r="B344" s="1">
        <v>4</v>
      </c>
      <c r="C344" s="2">
        <v>4738.7034918541103</v>
      </c>
      <c r="D344" s="2">
        <v>9.3154230746867093</v>
      </c>
      <c r="E344" s="2">
        <v>4729.3880687794199</v>
      </c>
      <c r="F344" s="2">
        <v>9.0949470177292804E-13</v>
      </c>
      <c r="G344" s="2">
        <v>0</v>
      </c>
    </row>
    <row r="345" spans="1:7" x14ac:dyDescent="0.3">
      <c r="A345" s="1">
        <v>2028</v>
      </c>
      <c r="B345" s="1">
        <v>5</v>
      </c>
      <c r="C345" s="2">
        <v>4745.0549270636702</v>
      </c>
      <c r="D345" s="2">
        <v>9.3154230746867093</v>
      </c>
      <c r="E345" s="2">
        <v>4735.7395039889798</v>
      </c>
      <c r="F345" s="2">
        <v>9.0949470177292804E-13</v>
      </c>
      <c r="G345" s="2">
        <v>0</v>
      </c>
    </row>
    <row r="346" spans="1:7" x14ac:dyDescent="0.3">
      <c r="A346" s="1">
        <v>2028</v>
      </c>
      <c r="B346" s="1">
        <v>6</v>
      </c>
      <c r="C346" s="2">
        <v>4751.4023895458904</v>
      </c>
      <c r="D346" s="2">
        <v>9.3154230746867093</v>
      </c>
      <c r="E346" s="2">
        <v>4742.0869664712</v>
      </c>
      <c r="F346" s="2">
        <v>0</v>
      </c>
      <c r="G346" s="2">
        <v>0</v>
      </c>
    </row>
    <row r="347" spans="1:7" x14ac:dyDescent="0.3">
      <c r="A347" s="1">
        <v>2028</v>
      </c>
      <c r="B347" s="1">
        <v>7</v>
      </c>
      <c r="C347" s="2">
        <v>4757.7458817856696</v>
      </c>
      <c r="D347" s="2">
        <v>9.3154230746867093</v>
      </c>
      <c r="E347" s="2">
        <v>4748.43045871098</v>
      </c>
      <c r="F347" s="2">
        <v>0</v>
      </c>
      <c r="G347" s="2">
        <v>0</v>
      </c>
    </row>
    <row r="348" spans="1:7" x14ac:dyDescent="0.3">
      <c r="A348" s="1">
        <v>2028</v>
      </c>
      <c r="B348" s="1">
        <v>8</v>
      </c>
      <c r="C348" s="2">
        <v>4764.0854062663102</v>
      </c>
      <c r="D348" s="2">
        <v>9.3154230746867093</v>
      </c>
      <c r="E348" s="2">
        <v>4754.7699831916298</v>
      </c>
      <c r="F348" s="2">
        <v>0</v>
      </c>
      <c r="G348" s="2">
        <v>0</v>
      </c>
    </row>
    <row r="349" spans="1:7" x14ac:dyDescent="0.3">
      <c r="A349" s="1">
        <v>2028</v>
      </c>
      <c r="B349" s="1">
        <v>9</v>
      </c>
      <c r="C349" s="2">
        <v>4770.4209654696097</v>
      </c>
      <c r="D349" s="2">
        <v>9.3154230746867093</v>
      </c>
      <c r="E349" s="2">
        <v>4761.1055423949201</v>
      </c>
      <c r="F349" s="2">
        <v>9.0949470177292804E-13</v>
      </c>
      <c r="G349" s="2">
        <v>0</v>
      </c>
    </row>
    <row r="350" spans="1:7" x14ac:dyDescent="0.3">
      <c r="A350" s="1">
        <v>2028</v>
      </c>
      <c r="B350" s="1">
        <v>10</v>
      </c>
      <c r="C350" s="2">
        <v>4776.75256187578</v>
      </c>
      <c r="D350" s="2">
        <v>9.3154230746867093</v>
      </c>
      <c r="E350" s="2">
        <v>4767.4371388010904</v>
      </c>
      <c r="F350" s="2">
        <v>9.0949470177292804E-13</v>
      </c>
      <c r="G350" s="2">
        <v>0</v>
      </c>
    </row>
    <row r="351" spans="1:7" x14ac:dyDescent="0.3">
      <c r="A351" s="1">
        <v>2028</v>
      </c>
      <c r="B351" s="1">
        <v>11</v>
      </c>
      <c r="C351" s="2">
        <v>4783.0801979634898</v>
      </c>
      <c r="D351" s="2">
        <v>9.3154230746867093</v>
      </c>
      <c r="E351" s="2">
        <v>4773.7647748888003</v>
      </c>
      <c r="F351" s="2">
        <v>0</v>
      </c>
      <c r="G351" s="2">
        <v>0</v>
      </c>
    </row>
    <row r="352" spans="1:7" x14ac:dyDescent="0.3">
      <c r="A352" s="1">
        <v>2028</v>
      </c>
      <c r="B352" s="1">
        <v>12</v>
      </c>
      <c r="C352" s="2">
        <v>4789.4038762098498</v>
      </c>
      <c r="D352" s="2">
        <v>9.3154230746867093</v>
      </c>
      <c r="E352" s="2">
        <v>4780.0884531351703</v>
      </c>
      <c r="F352" s="2">
        <v>0</v>
      </c>
      <c r="G352" s="2">
        <v>0</v>
      </c>
    </row>
    <row r="353" spans="1:7" x14ac:dyDescent="0.3">
      <c r="A353" s="1">
        <v>2029</v>
      </c>
      <c r="B353" s="1">
        <v>1</v>
      </c>
      <c r="C353" s="2">
        <v>4795.7235990904501</v>
      </c>
      <c r="D353" s="2">
        <v>9.3154230746867093</v>
      </c>
      <c r="E353" s="2">
        <v>4786.4081760157596</v>
      </c>
      <c r="F353" s="2">
        <v>-9.0949470177292804E-13</v>
      </c>
      <c r="G353" s="2">
        <v>0</v>
      </c>
    </row>
    <row r="354" spans="1:7" x14ac:dyDescent="0.3">
      <c r="A354" s="1">
        <v>2029</v>
      </c>
      <c r="B354" s="1">
        <v>2</v>
      </c>
      <c r="C354" s="2">
        <v>4802.0393690792998</v>
      </c>
      <c r="D354" s="2">
        <v>9.3154230746867093</v>
      </c>
      <c r="E354" s="2">
        <v>4792.7239460046103</v>
      </c>
      <c r="F354" s="2">
        <v>0</v>
      </c>
      <c r="G354" s="2">
        <v>0</v>
      </c>
    </row>
    <row r="355" spans="1:7" x14ac:dyDescent="0.3">
      <c r="A355" s="1">
        <v>2029</v>
      </c>
      <c r="B355" s="1">
        <v>3</v>
      </c>
      <c r="C355" s="2">
        <v>4808.3511886488805</v>
      </c>
      <c r="D355" s="2">
        <v>9.3154230746867093</v>
      </c>
      <c r="E355" s="2">
        <v>4799.03576557419</v>
      </c>
      <c r="F355" s="2">
        <v>0</v>
      </c>
      <c r="G355" s="2">
        <v>0</v>
      </c>
    </row>
    <row r="356" spans="1:7" x14ac:dyDescent="0.3">
      <c r="A356" s="1">
        <v>2029</v>
      </c>
      <c r="B356" s="1">
        <v>4</v>
      </c>
      <c r="C356" s="2">
        <v>4814.6590602701099</v>
      </c>
      <c r="D356" s="2">
        <v>9.3154230746867093</v>
      </c>
      <c r="E356" s="2">
        <v>4805.3436371954203</v>
      </c>
      <c r="F356" s="2">
        <v>0</v>
      </c>
      <c r="G356" s="2">
        <v>0</v>
      </c>
    </row>
    <row r="357" spans="1:7" x14ac:dyDescent="0.3">
      <c r="A357" s="1">
        <v>2029</v>
      </c>
      <c r="B357" s="1">
        <v>5</v>
      </c>
      <c r="C357" s="2">
        <v>4820.9629864123699</v>
      </c>
      <c r="D357" s="2">
        <v>9.3154230746867093</v>
      </c>
      <c r="E357" s="2">
        <v>4811.6475633376804</v>
      </c>
      <c r="F357" s="2">
        <v>9.0949470177292804E-13</v>
      </c>
      <c r="G357" s="2">
        <v>0</v>
      </c>
    </row>
    <row r="358" spans="1:7" x14ac:dyDescent="0.3">
      <c r="A358" s="1">
        <v>2029</v>
      </c>
      <c r="B358" s="1">
        <v>6</v>
      </c>
      <c r="C358" s="2">
        <v>4827.2629695435098</v>
      </c>
      <c r="D358" s="2">
        <v>9.3154230746867093</v>
      </c>
      <c r="E358" s="2">
        <v>4817.9475464688303</v>
      </c>
      <c r="F358" s="2">
        <v>0</v>
      </c>
      <c r="G358" s="2">
        <v>0</v>
      </c>
    </row>
    <row r="359" spans="1:7" x14ac:dyDescent="0.3">
      <c r="A359" s="1">
        <v>2029</v>
      </c>
      <c r="B359" s="1">
        <v>7</v>
      </c>
      <c r="C359" s="2">
        <v>4833.5590121298201</v>
      </c>
      <c r="D359" s="2">
        <v>9.3154230746867093</v>
      </c>
      <c r="E359" s="2">
        <v>4824.2435890551396</v>
      </c>
      <c r="F359" s="2">
        <v>0</v>
      </c>
      <c r="G359" s="2">
        <v>0</v>
      </c>
    </row>
    <row r="360" spans="1:7" x14ac:dyDescent="0.3">
      <c r="A360" s="1">
        <v>2029</v>
      </c>
      <c r="B360" s="1">
        <v>8</v>
      </c>
      <c r="C360" s="2">
        <v>4839.8511166360604</v>
      </c>
      <c r="D360" s="2">
        <v>9.3154230746867093</v>
      </c>
      <c r="E360" s="2">
        <v>4830.53569356137</v>
      </c>
      <c r="F360" s="2">
        <v>9.0949470177292804E-13</v>
      </c>
      <c r="G360" s="2">
        <v>0</v>
      </c>
    </row>
    <row r="361" spans="1:7" x14ac:dyDescent="0.3">
      <c r="A361" s="1">
        <v>2029</v>
      </c>
      <c r="B361" s="1">
        <v>9</v>
      </c>
      <c r="C361" s="2">
        <v>4846.1392855254198</v>
      </c>
      <c r="D361" s="2">
        <v>9.3154230746867093</v>
      </c>
      <c r="E361" s="2">
        <v>4836.8238624507303</v>
      </c>
      <c r="F361" s="2">
        <v>0</v>
      </c>
      <c r="G361" s="2">
        <v>0</v>
      </c>
    </row>
    <row r="362" spans="1:7" x14ac:dyDescent="0.3">
      <c r="A362" s="1">
        <v>2029</v>
      </c>
      <c r="B362" s="1">
        <v>10</v>
      </c>
      <c r="C362" s="2">
        <v>4852.4235212595804</v>
      </c>
      <c r="D362" s="2">
        <v>9.3154230746867093</v>
      </c>
      <c r="E362" s="2">
        <v>4843.10809818489</v>
      </c>
      <c r="F362" s="2">
        <v>0</v>
      </c>
      <c r="G362" s="2">
        <v>0</v>
      </c>
    </row>
    <row r="363" spans="1:7" x14ac:dyDescent="0.3">
      <c r="A363" s="1">
        <v>2029</v>
      </c>
      <c r="B363" s="1">
        <v>11</v>
      </c>
      <c r="C363" s="2">
        <v>4858.7038262986698</v>
      </c>
      <c r="D363" s="2">
        <v>9.3154230746867093</v>
      </c>
      <c r="E363" s="2">
        <v>4849.3884032239803</v>
      </c>
      <c r="F363" s="2">
        <v>-9.0949470177292804E-13</v>
      </c>
      <c r="G363" s="2">
        <v>0</v>
      </c>
    </row>
    <row r="364" spans="1:7" x14ac:dyDescent="0.3">
      <c r="A364" s="1">
        <v>2029</v>
      </c>
      <c r="B364" s="1">
        <v>12</v>
      </c>
      <c r="C364" s="2">
        <v>4864.9802031012796</v>
      </c>
      <c r="D364" s="2">
        <v>9.3154230746867093</v>
      </c>
      <c r="E364" s="2">
        <v>4855.6647800265901</v>
      </c>
      <c r="F364" s="2">
        <v>0</v>
      </c>
      <c r="G364" s="2">
        <v>0</v>
      </c>
    </row>
    <row r="365" spans="1:7" x14ac:dyDescent="0.3">
      <c r="A365" s="1">
        <v>2030</v>
      </c>
      <c r="B365" s="1">
        <v>1</v>
      </c>
      <c r="C365" s="2">
        <v>4871.2526541244597</v>
      </c>
      <c r="D365" s="2">
        <v>9.3154230746867093</v>
      </c>
      <c r="E365" s="2">
        <v>4861.9372310497702</v>
      </c>
      <c r="F365" s="2">
        <v>0</v>
      </c>
      <c r="G365" s="2">
        <v>0</v>
      </c>
    </row>
    <row r="366" spans="1:7" x14ac:dyDescent="0.3">
      <c r="A366" s="1">
        <v>2030</v>
      </c>
      <c r="B366" s="1">
        <v>2</v>
      </c>
      <c r="C366" s="2">
        <v>4877.5211818237303</v>
      </c>
      <c r="D366" s="2">
        <v>9.3154230746867093</v>
      </c>
      <c r="E366" s="2">
        <v>4868.2057587490399</v>
      </c>
      <c r="F366" s="2">
        <v>0</v>
      </c>
      <c r="G366" s="2">
        <v>0</v>
      </c>
    </row>
    <row r="367" spans="1:7" x14ac:dyDescent="0.3">
      <c r="A367" s="1">
        <v>2030</v>
      </c>
      <c r="B367" s="1">
        <v>3</v>
      </c>
      <c r="C367" s="2">
        <v>4883.7857886530701</v>
      </c>
      <c r="D367" s="2">
        <v>9.3154230746867093</v>
      </c>
      <c r="E367" s="2">
        <v>4874.4703655783896</v>
      </c>
      <c r="F367" s="2">
        <v>0</v>
      </c>
      <c r="G367" s="2">
        <v>0</v>
      </c>
    </row>
    <row r="368" spans="1:7" x14ac:dyDescent="0.3">
      <c r="A368" s="1">
        <v>2030</v>
      </c>
      <c r="B368" s="1">
        <v>4</v>
      </c>
      <c r="C368" s="2">
        <v>4890.0464770649296</v>
      </c>
      <c r="D368" s="2">
        <v>9.3154230746867093</v>
      </c>
      <c r="E368" s="2">
        <v>4880.7310539902401</v>
      </c>
      <c r="F368" s="2">
        <v>0</v>
      </c>
      <c r="G368" s="2">
        <v>0</v>
      </c>
    </row>
    <row r="369" spans="1:7" x14ac:dyDescent="0.3">
      <c r="A369" s="1">
        <v>2030</v>
      </c>
      <c r="B369" s="1">
        <v>5</v>
      </c>
      <c r="C369" s="2">
        <v>4896.3032495102098</v>
      </c>
      <c r="D369" s="2">
        <v>9.3154230746867093</v>
      </c>
      <c r="E369" s="2">
        <v>4886.9878264355202</v>
      </c>
      <c r="F369" s="2">
        <v>9.0949470177292804E-13</v>
      </c>
      <c r="G369" s="2">
        <v>0</v>
      </c>
    </row>
    <row r="370" spans="1:7" x14ac:dyDescent="0.3">
      <c r="A370" s="1">
        <v>2030</v>
      </c>
      <c r="B370" s="1">
        <v>6</v>
      </c>
      <c r="C370" s="2">
        <v>4902.5561084382898</v>
      </c>
      <c r="D370" s="2">
        <v>9.3154230746867093</v>
      </c>
      <c r="E370" s="2">
        <v>4893.2406853636103</v>
      </c>
      <c r="F370" s="2">
        <v>0</v>
      </c>
      <c r="G370" s="2">
        <v>0</v>
      </c>
    </row>
    <row r="371" spans="1:7" x14ac:dyDescent="0.3">
      <c r="A371" s="1">
        <v>2030</v>
      </c>
      <c r="B371" s="1">
        <v>7</v>
      </c>
      <c r="C371" s="2">
        <v>4908.8050562970302</v>
      </c>
      <c r="D371" s="2">
        <v>9.3154230746867093</v>
      </c>
      <c r="E371" s="2">
        <v>4899.4896332223398</v>
      </c>
      <c r="F371" s="2">
        <v>9.0949470177292804E-13</v>
      </c>
      <c r="G371" s="2">
        <v>0</v>
      </c>
    </row>
    <row r="372" spans="1:7" x14ac:dyDescent="0.3">
      <c r="A372" s="1">
        <v>2030</v>
      </c>
      <c r="B372" s="1">
        <v>8</v>
      </c>
      <c r="C372" s="2">
        <v>4915.0500955327298</v>
      </c>
      <c r="D372" s="2">
        <v>9.3154230746867093</v>
      </c>
      <c r="E372" s="2">
        <v>4905.7346724580402</v>
      </c>
      <c r="F372" s="2">
        <v>0</v>
      </c>
      <c r="G372" s="2">
        <v>0</v>
      </c>
    </row>
    <row r="373" spans="1:7" x14ac:dyDescent="0.3">
      <c r="A373" s="1">
        <v>2030</v>
      </c>
      <c r="B373" s="1">
        <v>9</v>
      </c>
      <c r="C373" s="2">
        <v>4921.2912285901803</v>
      </c>
      <c r="D373" s="2">
        <v>9.3154230746867093</v>
      </c>
      <c r="E373" s="2">
        <v>4911.9758055154898</v>
      </c>
      <c r="F373" s="2">
        <v>9.0949470177292804E-13</v>
      </c>
      <c r="G373" s="2">
        <v>0</v>
      </c>
    </row>
    <row r="374" spans="1:7" x14ac:dyDescent="0.3">
      <c r="A374" s="1">
        <v>2030</v>
      </c>
      <c r="B374" s="1">
        <v>10</v>
      </c>
      <c r="C374" s="2">
        <v>4927.5284579126301</v>
      </c>
      <c r="D374" s="2">
        <v>9.3154230746867093</v>
      </c>
      <c r="E374" s="2">
        <v>4918.2130348379496</v>
      </c>
      <c r="F374" s="2">
        <v>0</v>
      </c>
      <c r="G374" s="2">
        <v>0</v>
      </c>
    </row>
    <row r="375" spans="1:7" x14ac:dyDescent="0.3">
      <c r="A375" s="1">
        <v>2030</v>
      </c>
      <c r="B375" s="1">
        <v>11</v>
      </c>
      <c r="C375" s="2">
        <v>4933.7617859418197</v>
      </c>
      <c r="D375" s="2">
        <v>9.3154230746867093</v>
      </c>
      <c r="E375" s="2">
        <v>4924.4463628671401</v>
      </c>
      <c r="F375" s="2">
        <v>0</v>
      </c>
      <c r="G375" s="2">
        <v>0</v>
      </c>
    </row>
    <row r="376" spans="1:7" x14ac:dyDescent="0.3">
      <c r="A376" s="1">
        <v>2030</v>
      </c>
      <c r="B376" s="1">
        <v>12</v>
      </c>
      <c r="C376" s="2">
        <v>4939.9912151179497</v>
      </c>
      <c r="D376" s="2">
        <v>9.3154230746867093</v>
      </c>
      <c r="E376" s="2">
        <v>4930.6757920432601</v>
      </c>
      <c r="F376" s="2">
        <v>0</v>
      </c>
      <c r="G376" s="2">
        <v>0</v>
      </c>
    </row>
    <row r="377" spans="1:7" x14ac:dyDescent="0.3">
      <c r="A377" s="1">
        <v>2031</v>
      </c>
      <c r="B377" s="1">
        <v>1</v>
      </c>
      <c r="C377" s="2">
        <v>4946.21674787968</v>
      </c>
      <c r="D377" s="2">
        <v>9.3154230746867093</v>
      </c>
      <c r="E377" s="2">
        <v>4936.9013248049896</v>
      </c>
      <c r="F377" s="2">
        <v>0</v>
      </c>
      <c r="G377" s="2">
        <v>0</v>
      </c>
    </row>
    <row r="378" spans="1:7" x14ac:dyDescent="0.3">
      <c r="A378" s="1">
        <v>2031</v>
      </c>
      <c r="B378" s="1">
        <v>2</v>
      </c>
      <c r="C378" s="2">
        <v>4952.4383866641701</v>
      </c>
      <c r="D378" s="2">
        <v>9.3154230746867093</v>
      </c>
      <c r="E378" s="2">
        <v>4943.1229635894797</v>
      </c>
      <c r="F378" s="2">
        <v>9.0949470177292804E-13</v>
      </c>
      <c r="G378" s="2">
        <v>0</v>
      </c>
    </row>
    <row r="379" spans="1:7" x14ac:dyDescent="0.3">
      <c r="A379" s="1">
        <v>2031</v>
      </c>
      <c r="B379" s="1">
        <v>3</v>
      </c>
      <c r="C379" s="2">
        <v>4958.6561339070404</v>
      </c>
      <c r="D379" s="2">
        <v>9.3154230746867093</v>
      </c>
      <c r="E379" s="2">
        <v>4949.3407108323499</v>
      </c>
      <c r="F379" s="2">
        <v>9.0949470177292804E-13</v>
      </c>
      <c r="G379" s="2">
        <v>0</v>
      </c>
    </row>
    <row r="380" spans="1:7" x14ac:dyDescent="0.3">
      <c r="A380" s="1">
        <v>2031</v>
      </c>
      <c r="B380" s="1">
        <v>4</v>
      </c>
      <c r="C380" s="2">
        <v>4964.8699920423896</v>
      </c>
      <c r="D380" s="2">
        <v>9.3154230746867093</v>
      </c>
      <c r="E380" s="2">
        <v>4955.5545689677001</v>
      </c>
      <c r="F380" s="2">
        <v>9.0949470177292804E-13</v>
      </c>
      <c r="G380" s="2">
        <v>0</v>
      </c>
    </row>
    <row r="381" spans="1:7" x14ac:dyDescent="0.3">
      <c r="A381" s="1">
        <v>2031</v>
      </c>
      <c r="B381" s="1">
        <v>5</v>
      </c>
      <c r="C381" s="2">
        <v>4971.0799635027997</v>
      </c>
      <c r="D381" s="2">
        <v>9.3154230746867093</v>
      </c>
      <c r="E381" s="2">
        <v>4961.7645404281202</v>
      </c>
      <c r="F381" s="2">
        <v>0</v>
      </c>
      <c r="G381" s="2">
        <v>0</v>
      </c>
    </row>
    <row r="382" spans="1:7" x14ac:dyDescent="0.3">
      <c r="A382" s="1">
        <v>2031</v>
      </c>
      <c r="B382" s="1">
        <v>6</v>
      </c>
      <c r="C382" s="2">
        <v>4977.28605071933</v>
      </c>
      <c r="D382" s="2">
        <v>9.3154230746867093</v>
      </c>
      <c r="E382" s="2">
        <v>4967.9706276446404</v>
      </c>
      <c r="F382" s="2">
        <v>9.0949470177292804E-13</v>
      </c>
      <c r="G382" s="2">
        <v>0</v>
      </c>
    </row>
    <row r="383" spans="1:7" x14ac:dyDescent="0.3">
      <c r="A383" s="1">
        <v>2031</v>
      </c>
      <c r="B383" s="1">
        <v>7</v>
      </c>
      <c r="C383" s="2">
        <v>4983.4882561215099</v>
      </c>
      <c r="D383" s="2">
        <v>9.3154230746867093</v>
      </c>
      <c r="E383" s="2">
        <v>4974.1728330468304</v>
      </c>
      <c r="F383" s="2">
        <v>9.0949470177292804E-13</v>
      </c>
      <c r="G383" s="2">
        <v>0</v>
      </c>
    </row>
    <row r="384" spans="1:7" x14ac:dyDescent="0.3">
      <c r="A384" s="1">
        <v>2031</v>
      </c>
      <c r="B384" s="1">
        <v>8</v>
      </c>
      <c r="C384" s="2">
        <v>4989.6865821373704</v>
      </c>
      <c r="D384" s="2">
        <v>9.3154230746867093</v>
      </c>
      <c r="E384" s="2">
        <v>4980.3711590626799</v>
      </c>
      <c r="F384" s="2">
        <v>0</v>
      </c>
      <c r="G384" s="2">
        <v>0</v>
      </c>
    </row>
    <row r="385" spans="1:7" x14ac:dyDescent="0.3">
      <c r="A385" s="1">
        <v>2031</v>
      </c>
      <c r="B385" s="1">
        <v>9</v>
      </c>
      <c r="C385" s="2">
        <v>4995.8810311933903</v>
      </c>
      <c r="D385" s="2">
        <v>9.3154230746867093</v>
      </c>
      <c r="E385" s="2">
        <v>4986.5656081186999</v>
      </c>
      <c r="F385" s="2">
        <v>0</v>
      </c>
      <c r="G385" s="2">
        <v>0</v>
      </c>
    </row>
    <row r="386" spans="1:7" x14ac:dyDescent="0.3">
      <c r="A386" s="1">
        <v>2031</v>
      </c>
      <c r="B386" s="1">
        <v>10</v>
      </c>
      <c r="C386" s="2">
        <v>5002.0716057145501</v>
      </c>
      <c r="D386" s="2">
        <v>9.3154230746867093</v>
      </c>
      <c r="E386" s="2">
        <v>4992.7561826398696</v>
      </c>
      <c r="F386" s="2">
        <v>0</v>
      </c>
      <c r="G386" s="2">
        <v>0</v>
      </c>
    </row>
    <row r="387" spans="1:7" x14ac:dyDescent="0.3">
      <c r="A387" s="1">
        <v>2031</v>
      </c>
      <c r="B387" s="1">
        <v>11</v>
      </c>
      <c r="C387" s="2">
        <v>5008.2583081243301</v>
      </c>
      <c r="D387" s="2">
        <v>9.3154230746867093</v>
      </c>
      <c r="E387" s="2">
        <v>4998.9428850496497</v>
      </c>
      <c r="F387" s="2">
        <v>9.0949470177292804E-13</v>
      </c>
      <c r="G387" s="2">
        <v>0</v>
      </c>
    </row>
    <row r="388" spans="1:7" x14ac:dyDescent="0.3">
      <c r="A388" s="1">
        <v>2031</v>
      </c>
      <c r="B388" s="1">
        <v>12</v>
      </c>
      <c r="C388" s="2">
        <v>5014.4411408446704</v>
      </c>
      <c r="D388" s="2">
        <v>9.3154230746867093</v>
      </c>
      <c r="E388" s="2">
        <v>5005.1257177699799</v>
      </c>
      <c r="F388" s="2">
        <v>0</v>
      </c>
      <c r="G388" s="2">
        <v>0</v>
      </c>
    </row>
    <row r="389" spans="1:7" x14ac:dyDescent="0.3">
      <c r="A389" s="1">
        <v>2032</v>
      </c>
      <c r="B389" s="1">
        <v>1</v>
      </c>
      <c r="C389" s="2">
        <v>5020.6201062959999</v>
      </c>
      <c r="D389" s="2">
        <v>9.3154230746867093</v>
      </c>
      <c r="E389" s="2">
        <v>5011.3046832213104</v>
      </c>
      <c r="F389" s="2">
        <v>0</v>
      </c>
      <c r="G389" s="2">
        <v>0</v>
      </c>
    </row>
    <row r="390" spans="1:7" x14ac:dyDescent="0.3">
      <c r="A390" s="1">
        <v>2032</v>
      </c>
      <c r="B390" s="1">
        <v>2</v>
      </c>
      <c r="C390" s="2">
        <v>5026.79520689724</v>
      </c>
      <c r="D390" s="2">
        <v>9.3154230746867093</v>
      </c>
      <c r="E390" s="2">
        <v>5017.4797838225504</v>
      </c>
      <c r="F390" s="2">
        <v>0</v>
      </c>
      <c r="G390" s="2">
        <v>0</v>
      </c>
    </row>
    <row r="391" spans="1:7" x14ac:dyDescent="0.3">
      <c r="A391" s="1">
        <v>2032</v>
      </c>
      <c r="B391" s="1">
        <v>3</v>
      </c>
      <c r="C391" s="2">
        <v>5032.9664450657901</v>
      </c>
      <c r="D391" s="2">
        <v>9.3154230746867093</v>
      </c>
      <c r="E391" s="2">
        <v>5023.6510219911097</v>
      </c>
      <c r="F391" s="2">
        <v>0</v>
      </c>
      <c r="G391" s="2">
        <v>0</v>
      </c>
    </row>
    <row r="392" spans="1:7" x14ac:dyDescent="0.3">
      <c r="A392" s="1">
        <v>2032</v>
      </c>
      <c r="B392" s="1">
        <v>4</v>
      </c>
      <c r="C392" s="2">
        <v>5039.1338232175603</v>
      </c>
      <c r="D392" s="2">
        <v>9.3154230746867093</v>
      </c>
      <c r="E392" s="2">
        <v>5029.8184001428699</v>
      </c>
      <c r="F392" s="2">
        <v>0</v>
      </c>
      <c r="G392" s="2">
        <v>0</v>
      </c>
    </row>
    <row r="393" spans="1:7" x14ac:dyDescent="0.3">
      <c r="A393" s="1">
        <v>2032</v>
      </c>
      <c r="B393" s="1">
        <v>5</v>
      </c>
      <c r="C393" s="2">
        <v>5045.2973437669098</v>
      </c>
      <c r="D393" s="2">
        <v>9.3154230746867093</v>
      </c>
      <c r="E393" s="2">
        <v>5035.9819206922302</v>
      </c>
      <c r="F393" s="2">
        <v>0</v>
      </c>
      <c r="G393" s="2">
        <v>0</v>
      </c>
    </row>
    <row r="394" spans="1:7" x14ac:dyDescent="0.3">
      <c r="A394" s="1">
        <v>2032</v>
      </c>
      <c r="B394" s="1">
        <v>6</v>
      </c>
      <c r="C394" s="2">
        <v>5051.4570091267296</v>
      </c>
      <c r="D394" s="2">
        <v>9.3154230746867093</v>
      </c>
      <c r="E394" s="2">
        <v>5042.1415860520501</v>
      </c>
      <c r="F394" s="2">
        <v>0</v>
      </c>
      <c r="G394" s="2">
        <v>0</v>
      </c>
    </row>
    <row r="395" spans="1:7" x14ac:dyDescent="0.3">
      <c r="A395" s="1">
        <v>2032</v>
      </c>
      <c r="B395" s="1">
        <v>7</v>
      </c>
      <c r="C395" s="2">
        <v>5057.6128217083797</v>
      </c>
      <c r="D395" s="2">
        <v>9.3154230746867093</v>
      </c>
      <c r="E395" s="2">
        <v>5048.2973986336901</v>
      </c>
      <c r="F395" s="2">
        <v>0</v>
      </c>
      <c r="G395" s="2">
        <v>0</v>
      </c>
    </row>
    <row r="396" spans="1:7" x14ac:dyDescent="0.3">
      <c r="A396" s="1">
        <v>2032</v>
      </c>
      <c r="B396" s="1">
        <v>8</v>
      </c>
      <c r="C396" s="2">
        <v>5063.7647839217097</v>
      </c>
      <c r="D396" s="2">
        <v>9.3154230746867093</v>
      </c>
      <c r="E396" s="2">
        <v>5054.4493608470202</v>
      </c>
      <c r="F396" s="2">
        <v>0</v>
      </c>
      <c r="G396" s="2">
        <v>0</v>
      </c>
    </row>
    <row r="397" spans="1:7" x14ac:dyDescent="0.3">
      <c r="A397" s="1">
        <v>2032</v>
      </c>
      <c r="B397" s="1">
        <v>9</v>
      </c>
      <c r="C397" s="2">
        <v>5069.91289817507</v>
      </c>
      <c r="D397" s="2">
        <v>9.3154230746867093</v>
      </c>
      <c r="E397" s="2">
        <v>5060.5974751003796</v>
      </c>
      <c r="F397" s="2">
        <v>0</v>
      </c>
      <c r="G397" s="2">
        <v>0</v>
      </c>
    </row>
    <row r="398" spans="1:7" x14ac:dyDescent="0.3">
      <c r="A398" s="1">
        <v>2032</v>
      </c>
      <c r="B398" s="1">
        <v>10</v>
      </c>
      <c r="C398" s="2">
        <v>5076.0571668753</v>
      </c>
      <c r="D398" s="2">
        <v>9.3154230746867093</v>
      </c>
      <c r="E398" s="2">
        <v>5066.7417438006096</v>
      </c>
      <c r="F398" s="2">
        <v>0</v>
      </c>
      <c r="G398" s="2">
        <v>0</v>
      </c>
    </row>
    <row r="399" spans="1:7" x14ac:dyDescent="0.3">
      <c r="A399" s="1">
        <v>2032</v>
      </c>
      <c r="B399" s="1">
        <v>11</v>
      </c>
      <c r="C399" s="2">
        <v>5082.1975924277403</v>
      </c>
      <c r="D399" s="2">
        <v>9.3154230746867093</v>
      </c>
      <c r="E399" s="2">
        <v>5072.8821693530499</v>
      </c>
      <c r="F399" s="2">
        <v>0</v>
      </c>
      <c r="G399" s="2">
        <v>0</v>
      </c>
    </row>
    <row r="400" spans="1:7" x14ac:dyDescent="0.3">
      <c r="A400" s="1">
        <v>2032</v>
      </c>
      <c r="B400" s="1">
        <v>12</v>
      </c>
      <c r="C400" s="2">
        <v>5088.3341772362101</v>
      </c>
      <c r="D400" s="2">
        <v>9.3154230746867093</v>
      </c>
      <c r="E400" s="2">
        <v>5079.0187541615296</v>
      </c>
      <c r="F400" s="2">
        <v>0</v>
      </c>
      <c r="G400" s="2">
        <v>0</v>
      </c>
    </row>
    <row r="401" spans="1:7" x14ac:dyDescent="0.3">
      <c r="A401" s="1">
        <v>2033</v>
      </c>
      <c r="B401" s="1">
        <v>1</v>
      </c>
      <c r="C401" s="2">
        <v>5094.4669237030503</v>
      </c>
      <c r="D401" s="2">
        <v>9.3154230746867093</v>
      </c>
      <c r="E401" s="2">
        <v>5085.1515006283698</v>
      </c>
      <c r="F401" s="2">
        <v>-9.0949470177292804E-13</v>
      </c>
      <c r="G401" s="2">
        <v>0</v>
      </c>
    </row>
    <row r="402" spans="1:7" x14ac:dyDescent="0.3">
      <c r="A402" s="1">
        <v>2033</v>
      </c>
      <c r="B402" s="1">
        <v>2</v>
      </c>
      <c r="C402" s="2">
        <v>5100.5958342290896</v>
      </c>
      <c r="D402" s="2">
        <v>9.3154230746867093</v>
      </c>
      <c r="E402" s="2">
        <v>5091.2804111544001</v>
      </c>
      <c r="F402" s="2">
        <v>0</v>
      </c>
      <c r="G402" s="2">
        <v>0</v>
      </c>
    </row>
    <row r="403" spans="1:7" x14ac:dyDescent="0.3">
      <c r="A403" s="1">
        <v>2033</v>
      </c>
      <c r="B403" s="1">
        <v>3</v>
      </c>
      <c r="C403" s="2">
        <v>5106.7209112136297</v>
      </c>
      <c r="D403" s="2">
        <v>9.3154230746867093</v>
      </c>
      <c r="E403" s="2">
        <v>5097.4054881389402</v>
      </c>
      <c r="F403" s="2">
        <v>0</v>
      </c>
      <c r="G403" s="2">
        <v>0</v>
      </c>
    </row>
    <row r="404" spans="1:7" x14ac:dyDescent="0.3">
      <c r="A404" s="1">
        <v>2033</v>
      </c>
      <c r="B404" s="1">
        <v>4</v>
      </c>
      <c r="C404" s="2">
        <v>5112.8421570545097</v>
      </c>
      <c r="D404" s="2">
        <v>9.3154230746867093</v>
      </c>
      <c r="E404" s="2">
        <v>5103.5267339798302</v>
      </c>
      <c r="F404" s="2">
        <v>0</v>
      </c>
      <c r="G404" s="2">
        <v>0</v>
      </c>
    </row>
    <row r="405" spans="1:7" x14ac:dyDescent="0.3">
      <c r="A405" s="1">
        <v>2033</v>
      </c>
      <c r="B405" s="1">
        <v>5</v>
      </c>
      <c r="C405" s="2">
        <v>5118.9595741480598</v>
      </c>
      <c r="D405" s="2">
        <v>9.3154230746867093</v>
      </c>
      <c r="E405" s="2">
        <v>5109.6441510733703</v>
      </c>
      <c r="F405" s="2">
        <v>0</v>
      </c>
      <c r="G405" s="2">
        <v>0</v>
      </c>
    </row>
    <row r="406" spans="1:7" x14ac:dyDescent="0.3">
      <c r="A406" s="1">
        <v>2033</v>
      </c>
      <c r="B406" s="1">
        <v>6</v>
      </c>
      <c r="C406" s="2">
        <v>5125.0731648890796</v>
      </c>
      <c r="D406" s="2">
        <v>9.3154230746867093</v>
      </c>
      <c r="E406" s="2">
        <v>5115.7577418143901</v>
      </c>
      <c r="F406" s="2">
        <v>0</v>
      </c>
      <c r="G406" s="2">
        <v>0</v>
      </c>
    </row>
    <row r="407" spans="1:7" x14ac:dyDescent="0.3">
      <c r="A407" s="1">
        <v>2033</v>
      </c>
      <c r="B407" s="1">
        <v>7</v>
      </c>
      <c r="C407" s="2">
        <v>5131.18293167092</v>
      </c>
      <c r="D407" s="2">
        <v>9.3154230746867093</v>
      </c>
      <c r="E407" s="2">
        <v>5121.8675085962304</v>
      </c>
      <c r="F407" s="2">
        <v>0</v>
      </c>
      <c r="G407" s="2">
        <v>0</v>
      </c>
    </row>
    <row r="408" spans="1:7" x14ac:dyDescent="0.3">
      <c r="A408" s="1">
        <v>2033</v>
      </c>
      <c r="B408" s="1">
        <v>8</v>
      </c>
      <c r="C408" s="2">
        <v>5137.28887688539</v>
      </c>
      <c r="D408" s="2">
        <v>9.3154230746867093</v>
      </c>
      <c r="E408" s="2">
        <v>5127.9734538107004</v>
      </c>
      <c r="F408" s="2">
        <v>0</v>
      </c>
      <c r="G408" s="2">
        <v>0</v>
      </c>
    </row>
    <row r="409" spans="1:7" x14ac:dyDescent="0.3">
      <c r="A409" s="1">
        <v>2033</v>
      </c>
      <c r="B409" s="1">
        <v>9</v>
      </c>
      <c r="C409" s="2">
        <v>5143.39100292283</v>
      </c>
      <c r="D409" s="2">
        <v>9.3154230746867093</v>
      </c>
      <c r="E409" s="2">
        <v>5134.0755798481496</v>
      </c>
      <c r="F409" s="2">
        <v>9.0949470177292804E-13</v>
      </c>
      <c r="G409" s="2">
        <v>0</v>
      </c>
    </row>
    <row r="410" spans="1:7" x14ac:dyDescent="0.3">
      <c r="A410" s="1">
        <v>2033</v>
      </c>
      <c r="B410" s="1">
        <v>10</v>
      </c>
      <c r="C410" s="2">
        <v>5149.4893121720897</v>
      </c>
      <c r="D410" s="2">
        <v>9.3154230746867093</v>
      </c>
      <c r="E410" s="2">
        <v>5140.1738890974002</v>
      </c>
      <c r="F410" s="2">
        <v>0</v>
      </c>
      <c r="G410" s="2">
        <v>0</v>
      </c>
    </row>
    <row r="411" spans="1:7" x14ac:dyDescent="0.3">
      <c r="A411" s="1">
        <v>2033</v>
      </c>
      <c r="B411" s="1">
        <v>11</v>
      </c>
      <c r="C411" s="2">
        <v>5155.5838070205</v>
      </c>
      <c r="D411" s="2">
        <v>9.3154230746867093</v>
      </c>
      <c r="E411" s="2">
        <v>5146.2683839458095</v>
      </c>
      <c r="F411" s="2">
        <v>0</v>
      </c>
      <c r="G411" s="2">
        <v>0</v>
      </c>
    </row>
    <row r="412" spans="1:7" x14ac:dyDescent="0.3">
      <c r="A412" s="1">
        <v>2033</v>
      </c>
      <c r="B412" s="1">
        <v>12</v>
      </c>
      <c r="C412" s="2">
        <v>5161.67448985391</v>
      </c>
      <c r="D412" s="2">
        <v>9.3154230746867093</v>
      </c>
      <c r="E412" s="2">
        <v>5152.3590667792196</v>
      </c>
      <c r="F412" s="2">
        <v>0</v>
      </c>
      <c r="G412" s="2">
        <v>0</v>
      </c>
    </row>
    <row r="413" spans="1:7" x14ac:dyDescent="0.3">
      <c r="A413" s="1">
        <v>2034</v>
      </c>
      <c r="B413" s="1">
        <v>1</v>
      </c>
      <c r="C413" s="2">
        <v>5167.7613630566802</v>
      </c>
      <c r="D413" s="2">
        <v>9.3154230746867093</v>
      </c>
      <c r="E413" s="2">
        <v>5158.4459399819898</v>
      </c>
      <c r="F413" s="2">
        <v>-9.0949470177292804E-13</v>
      </c>
      <c r="G413" s="2">
        <v>0</v>
      </c>
    </row>
    <row r="414" spans="1:7" x14ac:dyDescent="0.3">
      <c r="A414" s="1">
        <v>2034</v>
      </c>
      <c r="B414" s="1">
        <v>2</v>
      </c>
      <c r="C414" s="2">
        <v>5173.8444290116804</v>
      </c>
      <c r="D414" s="2">
        <v>9.3154230746867093</v>
      </c>
      <c r="E414" s="2">
        <v>5164.52900593699</v>
      </c>
      <c r="F414" s="2">
        <v>0</v>
      </c>
      <c r="G414" s="2">
        <v>0</v>
      </c>
    </row>
    <row r="415" spans="1:7" x14ac:dyDescent="0.3">
      <c r="A415" s="1">
        <v>2034</v>
      </c>
      <c r="B415" s="1">
        <v>3</v>
      </c>
      <c r="C415" s="2">
        <v>5179.9236901002896</v>
      </c>
      <c r="D415" s="2">
        <v>9.3154230746867093</v>
      </c>
      <c r="E415" s="2">
        <v>5170.6082670256001</v>
      </c>
      <c r="F415" s="2">
        <v>9.0949470177292804E-13</v>
      </c>
      <c r="G415" s="2">
        <v>0</v>
      </c>
    </row>
    <row r="416" spans="1:7" x14ac:dyDescent="0.3">
      <c r="A416" s="1">
        <v>2034</v>
      </c>
      <c r="B416" s="1">
        <v>4</v>
      </c>
      <c r="C416" s="2">
        <v>5185.9991487023799</v>
      </c>
      <c r="D416" s="2">
        <v>9.3154230746867093</v>
      </c>
      <c r="E416" s="2">
        <v>5176.6837256277004</v>
      </c>
      <c r="F416" s="2">
        <v>0</v>
      </c>
      <c r="G416" s="2">
        <v>0</v>
      </c>
    </row>
    <row r="417" spans="1:7" x14ac:dyDescent="0.3">
      <c r="A417" s="1">
        <v>2034</v>
      </c>
      <c r="B417" s="1">
        <v>5</v>
      </c>
      <c r="C417" s="2">
        <v>5192.07080719637</v>
      </c>
      <c r="D417" s="2">
        <v>9.3154230746867093</v>
      </c>
      <c r="E417" s="2">
        <v>5182.7553841216904</v>
      </c>
      <c r="F417" s="2">
        <v>0</v>
      </c>
      <c r="G417" s="2">
        <v>0</v>
      </c>
    </row>
    <row r="418" spans="1:7" x14ac:dyDescent="0.3">
      <c r="A418" s="1">
        <v>2034</v>
      </c>
      <c r="B418" s="1">
        <v>6</v>
      </c>
      <c r="C418" s="2">
        <v>5198.1386679591596</v>
      </c>
      <c r="D418" s="2">
        <v>9.3154230746867093</v>
      </c>
      <c r="E418" s="2">
        <v>5188.8232448844701</v>
      </c>
      <c r="F418" s="2">
        <v>0</v>
      </c>
      <c r="G418" s="2">
        <v>0</v>
      </c>
    </row>
    <row r="419" spans="1:7" x14ac:dyDescent="0.3">
      <c r="A419" s="1">
        <v>2034</v>
      </c>
      <c r="B419" s="1">
        <v>7</v>
      </c>
      <c r="C419" s="2">
        <v>5204.2027333661699</v>
      </c>
      <c r="D419" s="2">
        <v>9.3154230746867093</v>
      </c>
      <c r="E419" s="2">
        <v>5194.8873102914804</v>
      </c>
      <c r="F419" s="2">
        <v>0</v>
      </c>
      <c r="G419" s="2">
        <v>0</v>
      </c>
    </row>
    <row r="420" spans="1:7" x14ac:dyDescent="0.3">
      <c r="A420" s="1">
        <v>2034</v>
      </c>
      <c r="B420" s="1">
        <v>8</v>
      </c>
      <c r="C420" s="2">
        <v>5210.2630057913402</v>
      </c>
      <c r="D420" s="2">
        <v>9.3154230746867093</v>
      </c>
      <c r="E420" s="2">
        <v>5200.9475827166598</v>
      </c>
      <c r="F420" s="2">
        <v>0</v>
      </c>
      <c r="G420" s="2">
        <v>0</v>
      </c>
    </row>
    <row r="421" spans="1:7" x14ac:dyDescent="0.3">
      <c r="A421" s="1">
        <v>2034</v>
      </c>
      <c r="B421" s="1">
        <v>9</v>
      </c>
      <c r="C421" s="2">
        <v>5216.3194876071302</v>
      </c>
      <c r="D421" s="2">
        <v>9.3154230746867093</v>
      </c>
      <c r="E421" s="2">
        <v>5207.0040645324498</v>
      </c>
      <c r="F421" s="2">
        <v>0</v>
      </c>
      <c r="G421" s="2">
        <v>0</v>
      </c>
    </row>
    <row r="422" spans="1:7" x14ac:dyDescent="0.3">
      <c r="A422" s="1">
        <v>2034</v>
      </c>
      <c r="B422" s="1">
        <v>10</v>
      </c>
      <c r="C422" s="2">
        <v>5222.3721811845098</v>
      </c>
      <c r="D422" s="2">
        <v>9.3154230746867093</v>
      </c>
      <c r="E422" s="2">
        <v>5213.0567581098203</v>
      </c>
      <c r="F422" s="2">
        <v>0</v>
      </c>
      <c r="G422" s="2">
        <v>0</v>
      </c>
    </row>
    <row r="423" spans="1:7" x14ac:dyDescent="0.3">
      <c r="A423" s="1">
        <v>2034</v>
      </c>
      <c r="B423" s="1">
        <v>11</v>
      </c>
      <c r="C423" s="2">
        <v>5228.4210888929501</v>
      </c>
      <c r="D423" s="2">
        <v>9.3154230746867093</v>
      </c>
      <c r="E423" s="2">
        <v>5219.1056658182597</v>
      </c>
      <c r="F423" s="2">
        <v>0</v>
      </c>
      <c r="G423" s="2">
        <v>0</v>
      </c>
    </row>
    <row r="424" spans="1:7" x14ac:dyDescent="0.3">
      <c r="A424" s="1">
        <v>2034</v>
      </c>
      <c r="B424" s="1">
        <v>12</v>
      </c>
      <c r="C424" s="2">
        <v>5234.4662131004698</v>
      </c>
      <c r="D424" s="2">
        <v>9.3154230746867093</v>
      </c>
      <c r="E424" s="2">
        <v>5225.1507900257802</v>
      </c>
      <c r="F424" s="2">
        <v>9.0949470177292804E-13</v>
      </c>
      <c r="G424" s="2">
        <v>0</v>
      </c>
    </row>
    <row r="425" spans="1:7" x14ac:dyDescent="0.3">
      <c r="A425" s="1">
        <v>2035</v>
      </c>
      <c r="B425" s="1">
        <v>1</v>
      </c>
      <c r="C425" s="2">
        <v>5240.5075561735903</v>
      </c>
      <c r="D425" s="2">
        <v>9.3154230746867093</v>
      </c>
      <c r="E425" s="2">
        <v>5231.1921330988998</v>
      </c>
      <c r="F425" s="2">
        <v>0</v>
      </c>
      <c r="G425" s="2">
        <v>0</v>
      </c>
    </row>
    <row r="426" spans="1:7" x14ac:dyDescent="0.3">
      <c r="A426" s="1">
        <v>2035</v>
      </c>
      <c r="B426" s="1">
        <v>2</v>
      </c>
      <c r="C426" s="2">
        <v>5246.5451204773399</v>
      </c>
      <c r="D426" s="2">
        <v>9.3154230746867093</v>
      </c>
      <c r="E426" s="2">
        <v>5237.2296974026603</v>
      </c>
      <c r="F426" s="2">
        <v>0</v>
      </c>
      <c r="G426" s="2">
        <v>0</v>
      </c>
    </row>
    <row r="427" spans="1:7" x14ac:dyDescent="0.3">
      <c r="A427" s="1">
        <v>2035</v>
      </c>
      <c r="B427" s="1">
        <v>3</v>
      </c>
      <c r="C427" s="2">
        <v>5252.5789083753098</v>
      </c>
      <c r="D427" s="2">
        <v>9.3154230746867093</v>
      </c>
      <c r="E427" s="2">
        <v>5243.2634853006202</v>
      </c>
      <c r="F427" s="2">
        <v>0</v>
      </c>
      <c r="G427" s="2">
        <v>0</v>
      </c>
    </row>
    <row r="428" spans="1:7" x14ac:dyDescent="0.3">
      <c r="A428" s="1">
        <v>2035</v>
      </c>
      <c r="B428" s="1">
        <v>4</v>
      </c>
      <c r="C428" s="2">
        <v>5258.6089222295604</v>
      </c>
      <c r="D428" s="2">
        <v>9.3154230746867093</v>
      </c>
      <c r="E428" s="2">
        <v>5249.29349915487</v>
      </c>
      <c r="F428" s="2">
        <v>0</v>
      </c>
      <c r="G428" s="2">
        <v>0</v>
      </c>
    </row>
    <row r="429" spans="1:7" x14ac:dyDescent="0.3">
      <c r="A429" s="1">
        <v>2035</v>
      </c>
      <c r="B429" s="1">
        <v>5</v>
      </c>
      <c r="C429" s="2">
        <v>5264.6351644007</v>
      </c>
      <c r="D429" s="2">
        <v>9.3154230746867093</v>
      </c>
      <c r="E429" s="2">
        <v>5255.3197413260204</v>
      </c>
      <c r="F429" s="2">
        <v>0</v>
      </c>
      <c r="G429" s="2">
        <v>0</v>
      </c>
    </row>
    <row r="430" spans="1:7" x14ac:dyDescent="0.3">
      <c r="A430" s="1">
        <v>2035</v>
      </c>
      <c r="B430" s="1">
        <v>6</v>
      </c>
      <c r="C430" s="2">
        <v>5270.6576372478803</v>
      </c>
      <c r="D430" s="2">
        <v>9.3154230746867093</v>
      </c>
      <c r="E430" s="2">
        <v>5261.3422141731899</v>
      </c>
      <c r="F430" s="2">
        <v>9.0949470177292804E-13</v>
      </c>
      <c r="G430" s="2">
        <v>0</v>
      </c>
    </row>
    <row r="431" spans="1:7" x14ac:dyDescent="0.3">
      <c r="A431" s="1">
        <v>2035</v>
      </c>
      <c r="B431" s="1">
        <v>7</v>
      </c>
      <c r="C431" s="2">
        <v>5276.67634312874</v>
      </c>
      <c r="D431" s="2">
        <v>9.3154230746867093</v>
      </c>
      <c r="E431" s="2">
        <v>5267.3609200540504</v>
      </c>
      <c r="F431" s="2">
        <v>0</v>
      </c>
      <c r="G431" s="2">
        <v>0</v>
      </c>
    </row>
    <row r="432" spans="1:7" x14ac:dyDescent="0.3">
      <c r="A432" s="1">
        <v>2035</v>
      </c>
      <c r="B432" s="1">
        <v>8</v>
      </c>
      <c r="C432" s="2">
        <v>5282.6912843994596</v>
      </c>
      <c r="D432" s="2">
        <v>9.3154230746867093</v>
      </c>
      <c r="E432" s="2">
        <v>5273.3758613247801</v>
      </c>
      <c r="F432" s="2">
        <v>0</v>
      </c>
      <c r="G432" s="2">
        <v>0</v>
      </c>
    </row>
    <row r="433" spans="1:7" x14ac:dyDescent="0.3">
      <c r="A433" s="1">
        <v>2035</v>
      </c>
      <c r="B433" s="1">
        <v>9</v>
      </c>
      <c r="C433" s="2">
        <v>5288.7024634147601</v>
      </c>
      <c r="D433" s="2">
        <v>9.3154230746867093</v>
      </c>
      <c r="E433" s="2">
        <v>5279.3870403400697</v>
      </c>
      <c r="F433" s="2">
        <v>0</v>
      </c>
      <c r="G433" s="2">
        <v>0</v>
      </c>
    </row>
    <row r="434" spans="1:7" x14ac:dyDescent="0.3">
      <c r="A434" s="1">
        <v>2035</v>
      </c>
      <c r="B434" s="1">
        <v>10</v>
      </c>
      <c r="C434" s="2">
        <v>5294.7098825278599</v>
      </c>
      <c r="D434" s="2">
        <v>9.3154230746867093</v>
      </c>
      <c r="E434" s="2">
        <v>5285.3944594531704</v>
      </c>
      <c r="F434" s="2">
        <v>0</v>
      </c>
      <c r="G434" s="2">
        <v>0</v>
      </c>
    </row>
    <row r="435" spans="1:7" x14ac:dyDescent="0.3">
      <c r="A435" s="1">
        <v>2035</v>
      </c>
      <c r="B435" s="1">
        <v>11</v>
      </c>
      <c r="C435" s="2">
        <v>5300.7135440905304</v>
      </c>
      <c r="D435" s="2">
        <v>9.3154230746867093</v>
      </c>
      <c r="E435" s="2">
        <v>5291.3981210158399</v>
      </c>
      <c r="F435" s="2">
        <v>0</v>
      </c>
      <c r="G435" s="2">
        <v>0</v>
      </c>
    </row>
    <row r="436" spans="1:7" x14ac:dyDescent="0.3">
      <c r="A436" s="1">
        <v>2035</v>
      </c>
      <c r="B436" s="1">
        <v>12</v>
      </c>
      <c r="C436" s="2">
        <v>5306.7134504530604</v>
      </c>
      <c r="D436" s="2">
        <v>9.3154230746867093</v>
      </c>
      <c r="E436" s="2">
        <v>5297.39802737837</v>
      </c>
      <c r="F436" s="2">
        <v>9.0949470177292804E-13</v>
      </c>
      <c r="G436" s="2">
        <v>0</v>
      </c>
    </row>
    <row r="437" spans="1:7" x14ac:dyDescent="0.3">
      <c r="A437" s="1">
        <v>2036</v>
      </c>
      <c r="B437" s="1">
        <v>1</v>
      </c>
      <c r="C437" s="2">
        <v>5312.7096039642702</v>
      </c>
      <c r="D437" s="2">
        <v>9.3154230746867093</v>
      </c>
      <c r="E437" s="2">
        <v>5303.3941808895897</v>
      </c>
      <c r="F437" s="2">
        <v>-9.0949470177292804E-13</v>
      </c>
      <c r="G437" s="2">
        <v>0</v>
      </c>
    </row>
    <row r="438" spans="1:7" x14ac:dyDescent="0.3">
      <c r="A438" s="1">
        <v>2036</v>
      </c>
      <c r="B438" s="1">
        <v>2</v>
      </c>
      <c r="C438" s="2">
        <v>5318.7020069715099</v>
      </c>
      <c r="D438" s="2">
        <v>9.3154230746867093</v>
      </c>
      <c r="E438" s="2">
        <v>5309.3865838968304</v>
      </c>
      <c r="F438" s="2">
        <v>0</v>
      </c>
      <c r="G438" s="2">
        <v>0</v>
      </c>
    </row>
    <row r="439" spans="1:7" x14ac:dyDescent="0.3">
      <c r="A439" s="1">
        <v>2036</v>
      </c>
      <c r="B439" s="1">
        <v>3</v>
      </c>
      <c r="C439" s="2">
        <v>5324.6906618206704</v>
      </c>
      <c r="D439" s="2">
        <v>9.3154230746867093</v>
      </c>
      <c r="E439" s="2">
        <v>5315.3752387459899</v>
      </c>
      <c r="F439" s="2">
        <v>0</v>
      </c>
      <c r="G439" s="2">
        <v>0</v>
      </c>
    </row>
    <row r="440" spans="1:7" x14ac:dyDescent="0.3">
      <c r="A440" s="1">
        <v>2036</v>
      </c>
      <c r="B440" s="1">
        <v>4</v>
      </c>
      <c r="C440" s="2">
        <v>5330.6755708561705</v>
      </c>
      <c r="D440" s="2">
        <v>9.3154230746867093</v>
      </c>
      <c r="E440" s="2">
        <v>5321.36014778148</v>
      </c>
      <c r="F440" s="2">
        <v>0</v>
      </c>
      <c r="G440" s="2">
        <v>0</v>
      </c>
    </row>
    <row r="441" spans="1:7" x14ac:dyDescent="0.3">
      <c r="A441" s="1">
        <v>2036</v>
      </c>
      <c r="B441" s="1">
        <v>5</v>
      </c>
      <c r="C441" s="2">
        <v>5336.6567364209504</v>
      </c>
      <c r="D441" s="2">
        <v>9.3154230746867093</v>
      </c>
      <c r="E441" s="2">
        <v>5327.34131334626</v>
      </c>
      <c r="F441" s="2">
        <v>9.0949470177292804E-13</v>
      </c>
      <c r="G441" s="2">
        <v>0</v>
      </c>
    </row>
    <row r="442" spans="1:7" x14ac:dyDescent="0.3">
      <c r="A442" s="1">
        <v>2036</v>
      </c>
      <c r="B442" s="1">
        <v>6</v>
      </c>
      <c r="C442" s="2">
        <v>5342.6341608564899</v>
      </c>
      <c r="D442" s="2">
        <v>9.3154230746867093</v>
      </c>
      <c r="E442" s="2">
        <v>5333.3187377818103</v>
      </c>
      <c r="F442" s="2">
        <v>0</v>
      </c>
      <c r="G442" s="2">
        <v>0</v>
      </c>
    </row>
    <row r="443" spans="1:7" x14ac:dyDescent="0.3">
      <c r="A443" s="1">
        <v>2036</v>
      </c>
      <c r="B443" s="1">
        <v>7</v>
      </c>
      <c r="C443" s="2">
        <v>5348.6078465028304</v>
      </c>
      <c r="D443" s="2">
        <v>9.3154230746867093</v>
      </c>
      <c r="E443" s="2">
        <v>5339.29242342814</v>
      </c>
      <c r="F443" s="2">
        <v>0</v>
      </c>
      <c r="G443" s="2">
        <v>0</v>
      </c>
    </row>
    <row r="444" spans="1:7" x14ac:dyDescent="0.3">
      <c r="A444" s="1">
        <v>2036</v>
      </c>
      <c r="B444" s="1">
        <v>8</v>
      </c>
      <c r="C444" s="2">
        <v>5354.5777956985103</v>
      </c>
      <c r="D444" s="2">
        <v>9.3154230746867093</v>
      </c>
      <c r="E444" s="2">
        <v>5345.2623726238198</v>
      </c>
      <c r="F444" s="2">
        <v>0</v>
      </c>
      <c r="G444" s="2">
        <v>0</v>
      </c>
    </row>
    <row r="445" spans="1:7" x14ac:dyDescent="0.3">
      <c r="A445" s="1">
        <v>2036</v>
      </c>
      <c r="B445" s="1">
        <v>9</v>
      </c>
      <c r="C445" s="2">
        <v>5360.5440107806198</v>
      </c>
      <c r="D445" s="2">
        <v>9.3154230746867093</v>
      </c>
      <c r="E445" s="2">
        <v>5351.2285877059403</v>
      </c>
      <c r="F445" s="2">
        <v>0</v>
      </c>
      <c r="G445" s="2">
        <v>0</v>
      </c>
    </row>
    <row r="446" spans="1:7" x14ac:dyDescent="0.3">
      <c r="A446" s="1">
        <v>2036</v>
      </c>
      <c r="B446" s="1">
        <v>10</v>
      </c>
      <c r="C446" s="2">
        <v>5366.5064940848097</v>
      </c>
      <c r="D446" s="2">
        <v>9.3154230746867093</v>
      </c>
      <c r="E446" s="2">
        <v>5357.1910710101301</v>
      </c>
      <c r="F446" s="2">
        <v>0</v>
      </c>
      <c r="G446" s="2">
        <v>0</v>
      </c>
    </row>
    <row r="447" spans="1:7" x14ac:dyDescent="0.3">
      <c r="A447" s="1">
        <v>2036</v>
      </c>
      <c r="B447" s="1">
        <v>11</v>
      </c>
      <c r="C447" s="2">
        <v>5372.4652479452398</v>
      </c>
      <c r="D447" s="2">
        <v>9.3154230746867093</v>
      </c>
      <c r="E447" s="2">
        <v>5363.1498248705602</v>
      </c>
      <c r="F447" s="2">
        <v>0</v>
      </c>
      <c r="G447" s="2">
        <v>0</v>
      </c>
    </row>
    <row r="448" spans="1:7" x14ac:dyDescent="0.3">
      <c r="A448" s="1">
        <v>2036</v>
      </c>
      <c r="B448" s="1">
        <v>12</v>
      </c>
      <c r="C448" s="2">
        <v>5378.4202746946303</v>
      </c>
      <c r="D448" s="2">
        <v>9.3154230746867093</v>
      </c>
      <c r="E448" s="2">
        <v>5369.1048516199398</v>
      </c>
      <c r="F448" s="2">
        <v>9.0949470177292804E-13</v>
      </c>
      <c r="G448" s="2">
        <v>0</v>
      </c>
    </row>
    <row r="449" spans="1:7" x14ac:dyDescent="0.3">
      <c r="A449" s="1">
        <v>2037</v>
      </c>
      <c r="B449" s="1">
        <v>1</v>
      </c>
      <c r="C449" s="2">
        <v>5384.3715766642199</v>
      </c>
      <c r="D449" s="2">
        <v>9.3154230746867093</v>
      </c>
      <c r="E449" s="2">
        <v>5375.0561535895304</v>
      </c>
      <c r="F449" s="2">
        <v>-9.0949470177292804E-13</v>
      </c>
      <c r="G449" s="2">
        <v>0</v>
      </c>
    </row>
    <row r="450" spans="1:7" x14ac:dyDescent="0.3">
      <c r="A450" s="1">
        <v>2037</v>
      </c>
      <c r="B450" s="1">
        <v>2</v>
      </c>
      <c r="C450" s="2">
        <v>5390.3191561838003</v>
      </c>
      <c r="D450" s="2">
        <v>9.3154230746867093</v>
      </c>
      <c r="E450" s="2">
        <v>5381.0037331091198</v>
      </c>
      <c r="F450" s="2">
        <v>0</v>
      </c>
      <c r="G450" s="2">
        <v>0</v>
      </c>
    </row>
    <row r="451" spans="1:7" x14ac:dyDescent="0.3">
      <c r="A451" s="1">
        <v>2037</v>
      </c>
      <c r="B451" s="1">
        <v>3</v>
      </c>
      <c r="C451" s="2">
        <v>5396.2630155817196</v>
      </c>
      <c r="D451" s="2">
        <v>9.3154230746867093</v>
      </c>
      <c r="E451" s="2">
        <v>5386.9475925070401</v>
      </c>
      <c r="F451" s="2">
        <v>0</v>
      </c>
      <c r="G451" s="2">
        <v>0</v>
      </c>
    </row>
    <row r="452" spans="1:7" x14ac:dyDescent="0.3">
      <c r="A452" s="1">
        <v>2037</v>
      </c>
      <c r="B452" s="1">
        <v>4</v>
      </c>
      <c r="C452" s="2">
        <v>5402.2031571848602</v>
      </c>
      <c r="D452" s="2">
        <v>9.3154230746867093</v>
      </c>
      <c r="E452" s="2">
        <v>5392.8877341101797</v>
      </c>
      <c r="F452" s="2">
        <v>0</v>
      </c>
      <c r="G452" s="2">
        <v>0</v>
      </c>
    </row>
    <row r="453" spans="1:7" x14ac:dyDescent="0.3">
      <c r="A453" s="1">
        <v>2037</v>
      </c>
      <c r="B453" s="1">
        <v>5</v>
      </c>
      <c r="C453" s="2">
        <v>5408.1395833186398</v>
      </c>
      <c r="D453" s="2">
        <v>9.3154230746867093</v>
      </c>
      <c r="E453" s="2">
        <v>5398.8241602439502</v>
      </c>
      <c r="F453" s="2">
        <v>0</v>
      </c>
      <c r="G453" s="2">
        <v>0</v>
      </c>
    </row>
    <row r="454" spans="1:7" x14ac:dyDescent="0.3">
      <c r="A454" s="1">
        <v>2037</v>
      </c>
      <c r="B454" s="1">
        <v>6</v>
      </c>
      <c r="C454" s="2">
        <v>5414.0722963070302</v>
      </c>
      <c r="D454" s="2">
        <v>9.3154230746867093</v>
      </c>
      <c r="E454" s="2">
        <v>5404.7568732323398</v>
      </c>
      <c r="F454" s="2">
        <v>0</v>
      </c>
      <c r="G454" s="2">
        <v>0</v>
      </c>
    </row>
    <row r="455" spans="1:7" x14ac:dyDescent="0.3">
      <c r="A455" s="1">
        <v>2037</v>
      </c>
      <c r="B455" s="1">
        <v>7</v>
      </c>
      <c r="C455" s="2">
        <v>5420.0012984725399</v>
      </c>
      <c r="D455" s="2">
        <v>9.3154230746867093</v>
      </c>
      <c r="E455" s="2">
        <v>5410.6858753978604</v>
      </c>
      <c r="F455" s="2">
        <v>0</v>
      </c>
      <c r="G455" s="2">
        <v>0</v>
      </c>
    </row>
    <row r="456" spans="1:7" x14ac:dyDescent="0.3">
      <c r="A456" s="1">
        <v>2037</v>
      </c>
      <c r="B456" s="1">
        <v>8</v>
      </c>
      <c r="C456" s="2">
        <v>5425.9265921362503</v>
      </c>
      <c r="D456" s="2">
        <v>9.3154230746867093</v>
      </c>
      <c r="E456" s="2">
        <v>5416.6111690615598</v>
      </c>
      <c r="F456" s="2">
        <v>0</v>
      </c>
      <c r="G456" s="2">
        <v>0</v>
      </c>
    </row>
    <row r="457" spans="1:7" x14ac:dyDescent="0.3">
      <c r="A457" s="1">
        <v>2037</v>
      </c>
      <c r="B457" s="1">
        <v>9</v>
      </c>
      <c r="C457" s="2">
        <v>5431.8481796177603</v>
      </c>
      <c r="D457" s="2">
        <v>9.3154230746867093</v>
      </c>
      <c r="E457" s="2">
        <v>5422.5327565430698</v>
      </c>
      <c r="F457" s="2">
        <v>9.0949470177292804E-13</v>
      </c>
      <c r="G457" s="2">
        <v>0</v>
      </c>
    </row>
    <row r="458" spans="1:7" x14ac:dyDescent="0.3">
      <c r="A458" s="1">
        <v>2037</v>
      </c>
      <c r="B458" s="1">
        <v>10</v>
      </c>
      <c r="C458" s="2">
        <v>5437.7660632352399</v>
      </c>
      <c r="D458" s="2">
        <v>9.3154230746867093</v>
      </c>
      <c r="E458" s="2">
        <v>5428.4506401605504</v>
      </c>
      <c r="F458" s="2">
        <v>0</v>
      </c>
      <c r="G458" s="2">
        <v>0</v>
      </c>
    </row>
    <row r="459" spans="1:7" x14ac:dyDescent="0.3">
      <c r="A459" s="1">
        <v>2037</v>
      </c>
      <c r="B459" s="1">
        <v>11</v>
      </c>
      <c r="C459" s="2">
        <v>5443.6802453053897</v>
      </c>
      <c r="D459" s="2">
        <v>9.3154230746867093</v>
      </c>
      <c r="E459" s="2">
        <v>5434.3648222307002</v>
      </c>
      <c r="F459" s="2">
        <v>0</v>
      </c>
      <c r="G459" s="2">
        <v>0</v>
      </c>
    </row>
    <row r="460" spans="1:7" x14ac:dyDescent="0.3">
      <c r="A460" s="1">
        <v>2037</v>
      </c>
      <c r="B460" s="1">
        <v>12</v>
      </c>
      <c r="C460" s="2">
        <v>5449.5907281434802</v>
      </c>
      <c r="D460" s="2">
        <v>9.3154230746867093</v>
      </c>
      <c r="E460" s="2">
        <v>5440.2753050687897</v>
      </c>
      <c r="F460" s="2">
        <v>-9.0949470177292804E-13</v>
      </c>
      <c r="G460" s="2">
        <v>0</v>
      </c>
    </row>
    <row r="461" spans="1:7" x14ac:dyDescent="0.3">
      <c r="A461" s="1">
        <v>2038</v>
      </c>
      <c r="B461" s="1">
        <v>1</v>
      </c>
      <c r="C461" s="2">
        <v>5455.4975140633196</v>
      </c>
      <c r="D461" s="2">
        <v>9.3154230746867093</v>
      </c>
      <c r="E461" s="2">
        <v>5446.1820909886301</v>
      </c>
      <c r="F461" s="2">
        <v>0</v>
      </c>
      <c r="G461" s="2">
        <v>0</v>
      </c>
    </row>
    <row r="462" spans="1:7" x14ac:dyDescent="0.3">
      <c r="A462" s="1">
        <v>2038</v>
      </c>
      <c r="B462" s="1">
        <v>2</v>
      </c>
      <c r="C462" s="2">
        <v>5461.40060537728</v>
      </c>
      <c r="D462" s="2">
        <v>9.3154230746867093</v>
      </c>
      <c r="E462" s="2">
        <v>5452.0851823025896</v>
      </c>
      <c r="F462" s="2">
        <v>9.0949470177292804E-13</v>
      </c>
      <c r="G462" s="2">
        <v>0</v>
      </c>
    </row>
    <row r="463" spans="1:7" x14ac:dyDescent="0.3">
      <c r="A463" s="1">
        <v>2038</v>
      </c>
      <c r="B463" s="1">
        <v>3</v>
      </c>
      <c r="C463" s="2">
        <v>5467.3000043962802</v>
      </c>
      <c r="D463" s="2">
        <v>9.3154230746867093</v>
      </c>
      <c r="E463" s="2">
        <v>5457.9845813215898</v>
      </c>
      <c r="F463" s="2">
        <v>0</v>
      </c>
      <c r="G463" s="2">
        <v>0</v>
      </c>
    </row>
    <row r="464" spans="1:7" x14ac:dyDescent="0.3">
      <c r="A464" s="1">
        <v>2038</v>
      </c>
      <c r="B464" s="1">
        <v>4</v>
      </c>
      <c r="C464" s="2">
        <v>5473.19571342979</v>
      </c>
      <c r="D464" s="2">
        <v>9.3154230746867093</v>
      </c>
      <c r="E464" s="2">
        <v>5463.8802903551104</v>
      </c>
      <c r="F464" s="2">
        <v>0</v>
      </c>
      <c r="G464" s="2">
        <v>0</v>
      </c>
    </row>
    <row r="465" spans="1:7" x14ac:dyDescent="0.3">
      <c r="A465" s="1">
        <v>2038</v>
      </c>
      <c r="B465" s="1">
        <v>5</v>
      </c>
      <c r="C465" s="2">
        <v>5479.0877347858604</v>
      </c>
      <c r="D465" s="2">
        <v>9.3154230746867093</v>
      </c>
      <c r="E465" s="2">
        <v>5469.77231171117</v>
      </c>
      <c r="F465" s="2">
        <v>9.0949470177292804E-13</v>
      </c>
      <c r="G465" s="2">
        <v>0</v>
      </c>
    </row>
    <row r="466" spans="1:7" x14ac:dyDescent="0.3">
      <c r="A466" s="1">
        <v>2038</v>
      </c>
      <c r="B466" s="1">
        <v>6</v>
      </c>
      <c r="C466" s="2">
        <v>5484.9760707710502</v>
      </c>
      <c r="D466" s="2">
        <v>9.3154230746867093</v>
      </c>
      <c r="E466" s="2">
        <v>5475.6606476963598</v>
      </c>
      <c r="F466" s="2">
        <v>0</v>
      </c>
      <c r="G466" s="2">
        <v>0</v>
      </c>
    </row>
    <row r="467" spans="1:7" x14ac:dyDescent="0.3">
      <c r="A467" s="1">
        <v>2038</v>
      </c>
      <c r="B467" s="1">
        <v>7</v>
      </c>
      <c r="C467" s="2">
        <v>5490.86072369052</v>
      </c>
      <c r="D467" s="2">
        <v>9.3154230746867093</v>
      </c>
      <c r="E467" s="2">
        <v>5481.5453006158295</v>
      </c>
      <c r="F467" s="2">
        <v>9.0949470177292804E-13</v>
      </c>
      <c r="G467" s="2">
        <v>0</v>
      </c>
    </row>
    <row r="468" spans="1:7" x14ac:dyDescent="0.3">
      <c r="A468" s="1">
        <v>2038</v>
      </c>
      <c r="B468" s="1">
        <v>8</v>
      </c>
      <c r="C468" s="2">
        <v>5496.7416958479698</v>
      </c>
      <c r="D468" s="2">
        <v>9.3154230746867093</v>
      </c>
      <c r="E468" s="2">
        <v>5487.4262727732803</v>
      </c>
      <c r="F468" s="2">
        <v>9.0949470177292804E-13</v>
      </c>
      <c r="G468" s="2">
        <v>0</v>
      </c>
    </row>
    <row r="469" spans="1:7" x14ac:dyDescent="0.3">
      <c r="A469" s="1">
        <v>2038</v>
      </c>
      <c r="B469" s="1">
        <v>9</v>
      </c>
      <c r="C469" s="2">
        <v>5502.61898954565</v>
      </c>
      <c r="D469" s="2">
        <v>9.3154230746867093</v>
      </c>
      <c r="E469" s="2">
        <v>5493.3035664709696</v>
      </c>
      <c r="F469" s="2">
        <v>0</v>
      </c>
      <c r="G469" s="2">
        <v>0</v>
      </c>
    </row>
    <row r="470" spans="1:7" x14ac:dyDescent="0.3">
      <c r="A470" s="1">
        <v>2038</v>
      </c>
      <c r="B470" s="1">
        <v>10</v>
      </c>
      <c r="C470" s="2">
        <v>5508.4926070844003</v>
      </c>
      <c r="D470" s="2">
        <v>9.3154230746867093</v>
      </c>
      <c r="E470" s="2">
        <v>5499.1771840097199</v>
      </c>
      <c r="F470" s="2">
        <v>0</v>
      </c>
      <c r="G470" s="2">
        <v>0</v>
      </c>
    </row>
    <row r="471" spans="1:7" x14ac:dyDescent="0.3">
      <c r="A471" s="1">
        <v>2038</v>
      </c>
      <c r="B471" s="1">
        <v>11</v>
      </c>
      <c r="C471" s="2">
        <v>5514.3625507635998</v>
      </c>
      <c r="D471" s="2">
        <v>9.3154230746867093</v>
      </c>
      <c r="E471" s="2">
        <v>5505.0471276889102</v>
      </c>
      <c r="F471" s="2">
        <v>9.0949470177292804E-13</v>
      </c>
      <c r="G471" s="2">
        <v>0</v>
      </c>
    </row>
    <row r="472" spans="1:7" x14ac:dyDescent="0.3">
      <c r="A472" s="1">
        <v>2038</v>
      </c>
      <c r="B472" s="1">
        <v>12</v>
      </c>
      <c r="C472" s="2">
        <v>5520.2288228811703</v>
      </c>
      <c r="D472" s="2">
        <v>9.3154230746867093</v>
      </c>
      <c r="E472" s="2">
        <v>5510.9133998064899</v>
      </c>
      <c r="F472" s="2">
        <v>0</v>
      </c>
      <c r="G472" s="2">
        <v>0</v>
      </c>
    </row>
    <row r="473" spans="1:7" x14ac:dyDescent="0.3">
      <c r="A473" s="1">
        <v>2039</v>
      </c>
      <c r="B473" s="1">
        <v>1</v>
      </c>
      <c r="C473" s="2">
        <v>5526.0914257336499</v>
      </c>
      <c r="D473" s="2">
        <v>9.3154230746867093</v>
      </c>
      <c r="E473" s="2">
        <v>5516.7760026589604</v>
      </c>
      <c r="F473" s="2">
        <v>9.0949470177292804E-13</v>
      </c>
      <c r="G473" s="2">
        <v>0</v>
      </c>
    </row>
    <row r="474" spans="1:7" x14ac:dyDescent="0.3">
      <c r="A474" s="1">
        <v>2039</v>
      </c>
      <c r="B474" s="1">
        <v>2</v>
      </c>
      <c r="C474" s="2">
        <v>5531.95036161609</v>
      </c>
      <c r="D474" s="2">
        <v>9.3154230746867093</v>
      </c>
      <c r="E474" s="2">
        <v>5522.6349385413996</v>
      </c>
      <c r="F474" s="2">
        <v>0</v>
      </c>
      <c r="G474" s="2">
        <v>0</v>
      </c>
    </row>
    <row r="475" spans="1:7" x14ac:dyDescent="0.3">
      <c r="A475" s="1">
        <v>2039</v>
      </c>
      <c r="B475" s="1">
        <v>3</v>
      </c>
      <c r="C475" s="2">
        <v>5537.8056328221201</v>
      </c>
      <c r="D475" s="2">
        <v>9.3154230746867093</v>
      </c>
      <c r="E475" s="2">
        <v>5528.4902097474396</v>
      </c>
      <c r="F475" s="2">
        <v>9.0949470177292804E-13</v>
      </c>
      <c r="G475" s="2">
        <v>0</v>
      </c>
    </row>
    <row r="476" spans="1:7" x14ac:dyDescent="0.3">
      <c r="A476" s="1">
        <v>2039</v>
      </c>
      <c r="B476" s="1">
        <v>4</v>
      </c>
      <c r="C476" s="2">
        <v>5543.6572416439603</v>
      </c>
      <c r="D476" s="2">
        <v>9.3154230746867093</v>
      </c>
      <c r="E476" s="2">
        <v>5534.3418185692699</v>
      </c>
      <c r="F476" s="2">
        <v>9.0949470177292804E-13</v>
      </c>
      <c r="G476" s="2">
        <v>0</v>
      </c>
    </row>
    <row r="477" spans="1:7" x14ac:dyDescent="0.3">
      <c r="A477" s="1">
        <v>2039</v>
      </c>
      <c r="B477" s="1">
        <v>5</v>
      </c>
      <c r="C477" s="2">
        <v>5549.5051903723597</v>
      </c>
      <c r="D477" s="2">
        <v>9.3154230746867093</v>
      </c>
      <c r="E477" s="2">
        <v>5540.1897672976702</v>
      </c>
      <c r="F477" s="2">
        <v>0</v>
      </c>
      <c r="G477" s="2">
        <v>0</v>
      </c>
    </row>
    <row r="478" spans="1:7" x14ac:dyDescent="0.3">
      <c r="A478" s="1">
        <v>2039</v>
      </c>
      <c r="B478" s="1">
        <v>6</v>
      </c>
      <c r="C478" s="2">
        <v>5555.3494812966601</v>
      </c>
      <c r="D478" s="2">
        <v>9.3154230746867093</v>
      </c>
      <c r="E478" s="2">
        <v>5546.0340582219696</v>
      </c>
      <c r="F478" s="2">
        <v>9.0949470177292804E-13</v>
      </c>
      <c r="G478" s="2">
        <v>0</v>
      </c>
    </row>
    <row r="479" spans="1:7" x14ac:dyDescent="0.3">
      <c r="A479" s="1">
        <v>2039</v>
      </c>
      <c r="B479" s="1">
        <v>7</v>
      </c>
      <c r="C479" s="2">
        <v>5561.1901167047599</v>
      </c>
      <c r="D479" s="2">
        <v>9.3154230746867093</v>
      </c>
      <c r="E479" s="2">
        <v>5551.8746936300704</v>
      </c>
      <c r="F479" s="2">
        <v>0</v>
      </c>
      <c r="G479" s="2">
        <v>0</v>
      </c>
    </row>
    <row r="480" spans="1:7" x14ac:dyDescent="0.3">
      <c r="A480" s="1">
        <v>2039</v>
      </c>
      <c r="B480" s="1">
        <v>8</v>
      </c>
      <c r="C480" s="2">
        <v>5567.0270988831298</v>
      </c>
      <c r="D480" s="2">
        <v>9.3154230746867093</v>
      </c>
      <c r="E480" s="2">
        <v>5557.7116758084503</v>
      </c>
      <c r="F480" s="2">
        <v>0</v>
      </c>
      <c r="G480" s="2">
        <v>0</v>
      </c>
    </row>
    <row r="481" spans="1:7" x14ac:dyDescent="0.3">
      <c r="A481" s="1">
        <v>2039</v>
      </c>
      <c r="B481" s="1">
        <v>9</v>
      </c>
      <c r="C481" s="2">
        <v>5572.8604301168198</v>
      </c>
      <c r="D481" s="2">
        <v>9.3154230746867093</v>
      </c>
      <c r="E481" s="2">
        <v>5563.5450070421302</v>
      </c>
      <c r="F481" s="2">
        <v>9.0949470177292804E-13</v>
      </c>
      <c r="G481" s="2">
        <v>0</v>
      </c>
    </row>
    <row r="482" spans="1:7" x14ac:dyDescent="0.3">
      <c r="A482" s="1">
        <v>2039</v>
      </c>
      <c r="B482" s="1">
        <v>10</v>
      </c>
      <c r="C482" s="2">
        <v>5578.6901126894199</v>
      </c>
      <c r="D482" s="2">
        <v>9.3154230746867093</v>
      </c>
      <c r="E482" s="2">
        <v>5569.3746896147304</v>
      </c>
      <c r="F482" s="2">
        <v>-9.0949470177292804E-13</v>
      </c>
      <c r="G482" s="2">
        <v>0</v>
      </c>
    </row>
    <row r="483" spans="1:7" x14ac:dyDescent="0.3">
      <c r="A483" s="1">
        <v>2039</v>
      </c>
      <c r="B483" s="1">
        <v>11</v>
      </c>
      <c r="C483" s="2">
        <v>5584.51614888313</v>
      </c>
      <c r="D483" s="2">
        <v>9.3154230746867093</v>
      </c>
      <c r="E483" s="2">
        <v>5575.2007258084404</v>
      </c>
      <c r="F483" s="2">
        <v>0</v>
      </c>
      <c r="G483" s="2">
        <v>0</v>
      </c>
    </row>
    <row r="484" spans="1:7" x14ac:dyDescent="0.3">
      <c r="A484" s="1">
        <v>2039</v>
      </c>
      <c r="B484" s="1">
        <v>12</v>
      </c>
      <c r="C484" s="2">
        <v>5590.3385409786997</v>
      </c>
      <c r="D484" s="2">
        <v>9.3154230746867093</v>
      </c>
      <c r="E484" s="2">
        <v>5581.0231179040102</v>
      </c>
      <c r="F484" s="2">
        <v>0</v>
      </c>
      <c r="G484" s="2">
        <v>0</v>
      </c>
    </row>
    <row r="485" spans="1:7" x14ac:dyDescent="0.3">
      <c r="A485" s="1">
        <v>2040</v>
      </c>
      <c r="B485" s="1">
        <v>1</v>
      </c>
      <c r="C485" s="2">
        <v>5596.1572912554602</v>
      </c>
      <c r="D485" s="2">
        <v>9.3154230746867093</v>
      </c>
      <c r="E485" s="2">
        <v>5586.8418681807698</v>
      </c>
      <c r="F485" s="2">
        <v>0</v>
      </c>
      <c r="G485" s="2">
        <v>0</v>
      </c>
    </row>
    <row r="486" spans="1:7" x14ac:dyDescent="0.3">
      <c r="A486" s="1">
        <v>2040</v>
      </c>
      <c r="B486" s="1">
        <v>2</v>
      </c>
      <c r="C486" s="2">
        <v>5601.9724019913101</v>
      </c>
      <c r="D486" s="2">
        <v>9.3154230746867093</v>
      </c>
      <c r="E486" s="2">
        <v>5592.6569789166197</v>
      </c>
      <c r="F486" s="2">
        <v>9.0949470177292804E-13</v>
      </c>
      <c r="G486" s="2">
        <v>0</v>
      </c>
    </row>
    <row r="487" spans="1:7" x14ac:dyDescent="0.3">
      <c r="A487" s="1">
        <v>2040</v>
      </c>
      <c r="B487" s="1">
        <v>3</v>
      </c>
      <c r="C487" s="2">
        <v>5607.7838754627301</v>
      </c>
      <c r="D487" s="2">
        <v>9.3154230746867093</v>
      </c>
      <c r="E487" s="2">
        <v>5598.4684523880396</v>
      </c>
      <c r="F487" s="2">
        <v>0</v>
      </c>
      <c r="G487" s="2">
        <v>0</v>
      </c>
    </row>
    <row r="488" spans="1:7" x14ac:dyDescent="0.3">
      <c r="A488" s="1">
        <v>2040</v>
      </c>
      <c r="B488" s="1">
        <v>4</v>
      </c>
      <c r="C488" s="2">
        <v>5613.5917139447702</v>
      </c>
      <c r="D488" s="2">
        <v>9.3154230746867093</v>
      </c>
      <c r="E488" s="2">
        <v>5604.2762908700897</v>
      </c>
      <c r="F488" s="2">
        <v>0</v>
      </c>
      <c r="G488" s="2">
        <v>0</v>
      </c>
    </row>
    <row r="489" spans="1:7" x14ac:dyDescent="0.3">
      <c r="A489" s="1">
        <v>2040</v>
      </c>
      <c r="B489" s="1">
        <v>5</v>
      </c>
      <c r="C489" s="2">
        <v>5619.3959197110698</v>
      </c>
      <c r="D489" s="2">
        <v>9.3154230746867093</v>
      </c>
      <c r="E489" s="2">
        <v>5610.0804966363803</v>
      </c>
      <c r="F489" s="2">
        <v>0</v>
      </c>
      <c r="G489" s="2">
        <v>0</v>
      </c>
    </row>
    <row r="490" spans="1:7" x14ac:dyDescent="0.3">
      <c r="A490" s="1">
        <v>2040</v>
      </c>
      <c r="B490" s="1">
        <v>6</v>
      </c>
      <c r="C490" s="2">
        <v>5625.1964950338397</v>
      </c>
      <c r="D490" s="2">
        <v>9.3154230746867093</v>
      </c>
      <c r="E490" s="2">
        <v>5615.8810719591502</v>
      </c>
      <c r="F490" s="2">
        <v>-9.0949470177292804E-13</v>
      </c>
      <c r="G490" s="2">
        <v>0</v>
      </c>
    </row>
    <row r="491" spans="1:7" x14ac:dyDescent="0.3">
      <c r="A491" s="1">
        <v>2040</v>
      </c>
      <c r="B491" s="1">
        <v>7</v>
      </c>
      <c r="C491" s="2">
        <v>5630.9934421838498</v>
      </c>
      <c r="D491" s="2">
        <v>9.3154230746867093</v>
      </c>
      <c r="E491" s="2">
        <v>5621.6780191091702</v>
      </c>
      <c r="F491" s="2">
        <v>0</v>
      </c>
      <c r="G491" s="2">
        <v>0</v>
      </c>
    </row>
    <row r="492" spans="1:7" x14ac:dyDescent="0.3">
      <c r="A492" s="1">
        <v>2040</v>
      </c>
      <c r="B492" s="1">
        <v>8</v>
      </c>
      <c r="C492" s="2">
        <v>5636.7867634304903</v>
      </c>
      <c r="D492" s="2">
        <v>9.3154230746867093</v>
      </c>
      <c r="E492" s="2">
        <v>5627.4713403557998</v>
      </c>
      <c r="F492" s="2">
        <v>0</v>
      </c>
      <c r="G492" s="2">
        <v>0</v>
      </c>
    </row>
    <row r="493" spans="1:7" x14ac:dyDescent="0.3">
      <c r="A493" s="1">
        <v>2040</v>
      </c>
      <c r="B493" s="1">
        <v>9</v>
      </c>
      <c r="C493" s="2">
        <v>5642.57646104169</v>
      </c>
      <c r="D493" s="2">
        <v>9.3154230746867093</v>
      </c>
      <c r="E493" s="2">
        <v>5633.2610379670105</v>
      </c>
      <c r="F493" s="2">
        <v>0</v>
      </c>
      <c r="G493" s="2">
        <v>0</v>
      </c>
    </row>
    <row r="494" spans="1:7" x14ac:dyDescent="0.3">
      <c r="A494" s="1">
        <v>2040</v>
      </c>
      <c r="B494" s="1">
        <v>10</v>
      </c>
      <c r="C494" s="2">
        <v>5648.3625372839997</v>
      </c>
      <c r="D494" s="2">
        <v>9.3154230746867093</v>
      </c>
      <c r="E494" s="2">
        <v>5639.0471142093102</v>
      </c>
      <c r="F494" s="2">
        <v>0</v>
      </c>
      <c r="G494" s="2">
        <v>0</v>
      </c>
    </row>
    <row r="495" spans="1:7" ht="15" x14ac:dyDescent="0.25">
      <c r="A495" s="1">
        <v>2040</v>
      </c>
      <c r="B495" s="1">
        <v>11</v>
      </c>
      <c r="C495" s="2">
        <v>5654.1449944225096</v>
      </c>
      <c r="D495" s="2">
        <v>9.3154230746867093</v>
      </c>
      <c r="E495" s="2">
        <v>5644.8295713478201</v>
      </c>
      <c r="F495" s="2">
        <v>0</v>
      </c>
      <c r="G495" s="2">
        <v>0</v>
      </c>
    </row>
    <row r="496" spans="1:7" ht="15" x14ac:dyDescent="0.25">
      <c r="A496" s="1">
        <v>2040</v>
      </c>
      <c r="B496" s="1">
        <v>12</v>
      </c>
      <c r="C496" s="2">
        <v>5659.9238347209302</v>
      </c>
      <c r="D496" s="2">
        <v>9.3154230746867093</v>
      </c>
      <c r="E496" s="2">
        <v>5650.6084116462398</v>
      </c>
      <c r="F496" s="2">
        <v>0</v>
      </c>
      <c r="G496" s="2">
        <v>0</v>
      </c>
    </row>
    <row r="497" spans="1:7" x14ac:dyDescent="0.3">
      <c r="A497" s="1"/>
      <c r="B497" s="1"/>
      <c r="C497" s="2"/>
      <c r="D497" s="2"/>
      <c r="E497" s="2"/>
      <c r="F497" s="2"/>
      <c r="G49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496"/>
  <sheetViews>
    <sheetView workbookViewId="0">
      <selection sqref="A1:A2"/>
    </sheetView>
  </sheetViews>
  <sheetFormatPr defaultRowHeight="14.4" x14ac:dyDescent="0.3"/>
  <cols>
    <col min="1" max="1" width="5" bestFit="1" customWidth="1"/>
    <col min="2" max="2" width="6.88671875" bestFit="1" customWidth="1"/>
    <col min="4" max="7" width="12" bestFit="1" customWidth="1"/>
  </cols>
  <sheetData>
    <row r="1" spans="1:7" x14ac:dyDescent="0.3">
      <c r="A1" s="86" t="s">
        <v>123</v>
      </c>
    </row>
    <row r="2" spans="1:7" x14ac:dyDescent="0.3">
      <c r="A2" s="86" t="s">
        <v>115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2341</v>
      </c>
    </row>
    <row r="6" spans="1:7" x14ac:dyDescent="0.3">
      <c r="A6" s="1">
        <v>2000</v>
      </c>
      <c r="B6" s="1">
        <v>2</v>
      </c>
      <c r="C6" s="2">
        <v>2364</v>
      </c>
      <c r="D6">
        <v>2348.8511627334001</v>
      </c>
      <c r="E6">
        <v>2365.0385557979098</v>
      </c>
      <c r="F6">
        <v>2332.6637696688799</v>
      </c>
      <c r="G6">
        <v>8.2041257521207207</v>
      </c>
    </row>
    <row r="7" spans="1:7" x14ac:dyDescent="0.3">
      <c r="A7" s="1">
        <v>2000</v>
      </c>
      <c r="B7" s="1">
        <v>3</v>
      </c>
      <c r="C7" s="2">
        <v>2401</v>
      </c>
      <c r="D7">
        <v>2374.91539548436</v>
      </c>
      <c r="E7">
        <v>2391.0903323983998</v>
      </c>
      <c r="F7">
        <v>2358.7404585703298</v>
      </c>
      <c r="G7">
        <v>8.1978127019231106</v>
      </c>
    </row>
    <row r="8" spans="1:7" x14ac:dyDescent="0.3">
      <c r="A8" s="1">
        <v>2000</v>
      </c>
      <c r="B8" s="1">
        <v>4</v>
      </c>
      <c r="C8" s="2">
        <v>2414</v>
      </c>
      <c r="D8">
        <v>2414.1146712780001</v>
      </c>
      <c r="E8">
        <v>2430.2704416813899</v>
      </c>
      <c r="F8">
        <v>2397.9589008746202</v>
      </c>
      <c r="G8">
        <v>8.1880986940543306</v>
      </c>
    </row>
    <row r="9" spans="1:7" x14ac:dyDescent="0.3">
      <c r="A9" s="1">
        <v>2000</v>
      </c>
      <c r="B9" s="1">
        <v>5</v>
      </c>
      <c r="C9" s="2">
        <v>2426</v>
      </c>
      <c r="D9">
        <v>2421.7821982861401</v>
      </c>
      <c r="E9">
        <v>2437.9314903211898</v>
      </c>
      <c r="F9">
        <v>2405.6329062510899</v>
      </c>
      <c r="G9">
        <v>8.1848153149305904</v>
      </c>
    </row>
    <row r="10" spans="1:7" x14ac:dyDescent="0.3">
      <c r="A10" s="1">
        <v>2000</v>
      </c>
      <c r="B10" s="1">
        <v>6</v>
      </c>
      <c r="C10" s="2">
        <v>2428</v>
      </c>
      <c r="D10">
        <v>2434.65515827544</v>
      </c>
      <c r="E10">
        <v>2450.79858857304</v>
      </c>
      <c r="F10">
        <v>2418.5117279778401</v>
      </c>
      <c r="G10">
        <v>8.1818444578572809</v>
      </c>
    </row>
    <row r="11" spans="1:7" x14ac:dyDescent="0.3">
      <c r="A11" s="1">
        <v>2000</v>
      </c>
      <c r="B11" s="1">
        <v>7</v>
      </c>
      <c r="C11" s="2">
        <v>2428</v>
      </c>
      <c r="D11">
        <v>2434.4442525581799</v>
      </c>
      <c r="E11">
        <v>2450.58671694945</v>
      </c>
      <c r="F11">
        <v>2418.3017881669098</v>
      </c>
      <c r="G11">
        <v>8.1813549153503207</v>
      </c>
    </row>
    <row r="12" spans="1:7" x14ac:dyDescent="0.3">
      <c r="A12" s="1">
        <v>2000</v>
      </c>
      <c r="B12" s="1">
        <v>8</v>
      </c>
      <c r="C12" s="2">
        <v>2431</v>
      </c>
      <c r="D12">
        <v>2434.4871138231701</v>
      </c>
      <c r="E12">
        <v>2450.6295782144398</v>
      </c>
      <c r="F12">
        <v>2418.3446494319001</v>
      </c>
      <c r="G12">
        <v>8.1813549153503207</v>
      </c>
    </row>
    <row r="13" spans="1:7" x14ac:dyDescent="0.3">
      <c r="A13" s="1">
        <v>2000</v>
      </c>
      <c r="B13" s="1">
        <v>9</v>
      </c>
      <c r="C13" s="2">
        <v>2402</v>
      </c>
      <c r="D13">
        <v>2438.0862011950699</v>
      </c>
      <c r="E13">
        <v>2454.2272226494601</v>
      </c>
      <c r="F13">
        <v>2421.94517974067</v>
      </c>
      <c r="G13">
        <v>8.1806236033029194</v>
      </c>
    </row>
    <row r="14" spans="1:7" x14ac:dyDescent="0.3">
      <c r="A14" s="1">
        <v>2000</v>
      </c>
      <c r="B14" s="1">
        <v>10</v>
      </c>
      <c r="C14" s="2">
        <v>2408</v>
      </c>
      <c r="D14">
        <v>2402.4793983633099</v>
      </c>
      <c r="E14">
        <v>2418.6346657023601</v>
      </c>
      <c r="F14">
        <v>2386.3241310242702</v>
      </c>
      <c r="G14">
        <v>8.1878437300186899</v>
      </c>
    </row>
    <row r="15" spans="1:7" x14ac:dyDescent="0.3">
      <c r="A15" s="1">
        <v>2000</v>
      </c>
      <c r="B15" s="1">
        <v>11</v>
      </c>
      <c r="C15" s="2">
        <v>2415</v>
      </c>
      <c r="D15">
        <v>2416.9311782143</v>
      </c>
      <c r="E15">
        <v>2433.0834437133499</v>
      </c>
      <c r="F15">
        <v>2400.77891271524</v>
      </c>
      <c r="G15">
        <v>8.1863223316867302</v>
      </c>
    </row>
    <row r="16" spans="1:7" x14ac:dyDescent="0.3">
      <c r="A16" s="1">
        <v>2000</v>
      </c>
      <c r="B16" s="1">
        <v>12</v>
      </c>
      <c r="C16" s="2">
        <v>2420</v>
      </c>
      <c r="D16">
        <v>2422.4124136044702</v>
      </c>
      <c r="E16">
        <v>2438.56121282207</v>
      </c>
      <c r="F16">
        <v>2406.2636143868699</v>
      </c>
      <c r="G16">
        <v>8.1845655442389091</v>
      </c>
    </row>
    <row r="17" spans="1:7" x14ac:dyDescent="0.3">
      <c r="A17" s="1">
        <v>2001</v>
      </c>
      <c r="B17" s="1">
        <v>1</v>
      </c>
      <c r="C17" s="2">
        <v>2408</v>
      </c>
      <c r="D17">
        <v>2427.3114872301098</v>
      </c>
      <c r="E17">
        <v>2443.45783419283</v>
      </c>
      <c r="F17">
        <v>2411.1651402673901</v>
      </c>
      <c r="G17">
        <v>8.1833226876956608</v>
      </c>
    </row>
    <row r="18" spans="1:7" x14ac:dyDescent="0.3">
      <c r="A18" s="1">
        <v>2001</v>
      </c>
      <c r="B18" s="1">
        <v>2</v>
      </c>
      <c r="C18" s="2">
        <v>2414</v>
      </c>
      <c r="D18">
        <v>2411.8846827702</v>
      </c>
      <c r="E18">
        <v>2428.0369482692499</v>
      </c>
      <c r="F18">
        <v>2395.7324172711401</v>
      </c>
      <c r="G18">
        <v>8.1863223316867302</v>
      </c>
    </row>
    <row r="19" spans="1:7" x14ac:dyDescent="0.3">
      <c r="A19" s="1">
        <v>2001</v>
      </c>
      <c r="B19" s="1">
        <v>3</v>
      </c>
      <c r="C19" s="2">
        <v>2425</v>
      </c>
      <c r="D19">
        <v>2422.2353871783598</v>
      </c>
      <c r="E19">
        <v>2438.38467921341</v>
      </c>
      <c r="F19">
        <v>2406.0860951433101</v>
      </c>
      <c r="G19">
        <v>8.1848153149305904</v>
      </c>
    </row>
    <row r="20" spans="1:7" x14ac:dyDescent="0.3">
      <c r="A20" s="1">
        <v>2001</v>
      </c>
      <c r="B20" s="1">
        <v>4</v>
      </c>
      <c r="C20" s="2">
        <v>2437</v>
      </c>
      <c r="D20">
        <v>2433.3604597881499</v>
      </c>
      <c r="E20">
        <v>2449.5043742232201</v>
      </c>
      <c r="F20">
        <v>2417.2165453530702</v>
      </c>
      <c r="G20">
        <v>8.1820898293456992</v>
      </c>
    </row>
    <row r="21" spans="1:7" x14ac:dyDescent="0.3">
      <c r="A21" s="1">
        <v>2001</v>
      </c>
      <c r="B21" s="1">
        <v>5</v>
      </c>
      <c r="C21" s="2">
        <v>2442</v>
      </c>
      <c r="D21">
        <v>2445.53076088233</v>
      </c>
      <c r="E21">
        <v>2461.66891779139</v>
      </c>
      <c r="F21">
        <v>2429.3926039732801</v>
      </c>
      <c r="G21">
        <v>8.1791717889120203</v>
      </c>
    </row>
    <row r="22" spans="1:7" x14ac:dyDescent="0.3">
      <c r="A22" s="1">
        <v>2001</v>
      </c>
      <c r="B22" s="1">
        <v>6</v>
      </c>
      <c r="C22" s="2">
        <v>2447</v>
      </c>
      <c r="D22">
        <v>2449.0704506969</v>
      </c>
      <c r="E22">
        <v>2465.2062422171998</v>
      </c>
      <c r="F22">
        <v>2432.9346591765898</v>
      </c>
      <c r="G22">
        <v>8.1779729580267198</v>
      </c>
    </row>
    <row r="23" spans="1:7" x14ac:dyDescent="0.3">
      <c r="A23" s="1">
        <v>2001</v>
      </c>
      <c r="B23" s="1">
        <v>7</v>
      </c>
      <c r="C23" s="2">
        <v>2451</v>
      </c>
      <c r="D23">
        <v>2454.3640944674098</v>
      </c>
      <c r="E23">
        <v>2470.4975403649401</v>
      </c>
      <c r="F23">
        <v>2438.23064856988</v>
      </c>
      <c r="G23">
        <v>8.1767841449688703</v>
      </c>
    </row>
    <row r="24" spans="1:7" x14ac:dyDescent="0.3">
      <c r="A24" s="1">
        <v>2001</v>
      </c>
      <c r="B24" s="1">
        <v>8</v>
      </c>
      <c r="C24" s="2">
        <v>2458</v>
      </c>
      <c r="D24">
        <v>2458.0986920751998</v>
      </c>
      <c r="E24">
        <v>2474.2302757118</v>
      </c>
      <c r="F24">
        <v>2441.96710843861</v>
      </c>
      <c r="G24">
        <v>8.1758403102961896</v>
      </c>
    </row>
    <row r="25" spans="1:7" x14ac:dyDescent="0.3">
      <c r="A25" s="1">
        <v>2001</v>
      </c>
      <c r="B25" s="1">
        <v>9</v>
      </c>
      <c r="C25" s="2">
        <v>2461</v>
      </c>
      <c r="D25">
        <v>2465.7579243167102</v>
      </c>
      <c r="E25">
        <v>2481.8862794627298</v>
      </c>
      <c r="F25">
        <v>2449.62956917069</v>
      </c>
      <c r="G25">
        <v>8.1742040404791592</v>
      </c>
    </row>
    <row r="26" spans="1:7" x14ac:dyDescent="0.3">
      <c r="A26" s="1">
        <v>2001</v>
      </c>
      <c r="B26" s="1">
        <v>10</v>
      </c>
      <c r="C26" s="2">
        <v>2469</v>
      </c>
      <c r="D26">
        <v>2467.80917648071</v>
      </c>
      <c r="E26">
        <v>2483.9361598625601</v>
      </c>
      <c r="F26">
        <v>2451.6821930988699</v>
      </c>
      <c r="G26">
        <v>8.1735088003153997</v>
      </c>
    </row>
    <row r="27" spans="1:7" x14ac:dyDescent="0.3">
      <c r="A27" s="1">
        <v>2001</v>
      </c>
      <c r="B27" s="1">
        <v>11</v>
      </c>
      <c r="C27" s="2">
        <v>2473</v>
      </c>
      <c r="D27">
        <v>2477.0131054865901</v>
      </c>
      <c r="E27">
        <v>2493.13646568069</v>
      </c>
      <c r="F27">
        <v>2460.8897452924898</v>
      </c>
      <c r="G27">
        <v>8.1716724893191</v>
      </c>
    </row>
    <row r="28" spans="1:7" x14ac:dyDescent="0.3">
      <c r="A28" s="1">
        <v>2001</v>
      </c>
      <c r="B28" s="1">
        <v>12</v>
      </c>
      <c r="C28" s="2">
        <v>2474</v>
      </c>
      <c r="D28">
        <v>2479.9530362932401</v>
      </c>
      <c r="E28">
        <v>2496.0746039106002</v>
      </c>
      <c r="F28">
        <v>2463.8314686758899</v>
      </c>
      <c r="G28">
        <v>8.1707639721191594</v>
      </c>
    </row>
    <row r="29" spans="1:7" x14ac:dyDescent="0.3">
      <c r="A29" s="1">
        <v>2002</v>
      </c>
      <c r="B29" s="1">
        <v>1</v>
      </c>
      <c r="C29" s="2">
        <v>2478</v>
      </c>
      <c r="D29">
        <v>2480.5581688244301</v>
      </c>
      <c r="E29">
        <v>2496.6792902792699</v>
      </c>
      <c r="F29">
        <v>2464.4370473695899</v>
      </c>
      <c r="G29">
        <v>8.1705378471725201</v>
      </c>
    </row>
    <row r="30" spans="1:7" x14ac:dyDescent="0.3">
      <c r="A30" s="1">
        <v>2002</v>
      </c>
      <c r="B30" s="1">
        <v>2</v>
      </c>
      <c r="C30" s="2">
        <v>2488</v>
      </c>
      <c r="D30">
        <v>2485.2455880307498</v>
      </c>
      <c r="E30">
        <v>2501.3649327641701</v>
      </c>
      <c r="F30">
        <v>2469.1262432973299</v>
      </c>
      <c r="G30">
        <v>8.1696373658000994</v>
      </c>
    </row>
    <row r="31" spans="1:7" x14ac:dyDescent="0.3">
      <c r="A31" s="1">
        <v>2002</v>
      </c>
      <c r="B31" s="1">
        <v>3</v>
      </c>
      <c r="C31" s="2">
        <v>2494</v>
      </c>
      <c r="D31">
        <v>2496.3189811684902</v>
      </c>
      <c r="E31">
        <v>2512.4339396217802</v>
      </c>
      <c r="F31">
        <v>2480.2040227151901</v>
      </c>
      <c r="G31">
        <v>8.1674143028512205</v>
      </c>
    </row>
    <row r="32" spans="1:7" x14ac:dyDescent="0.3">
      <c r="A32" s="1">
        <v>2002</v>
      </c>
      <c r="B32" s="1">
        <v>4</v>
      </c>
      <c r="C32" s="2">
        <v>2508</v>
      </c>
      <c r="D32">
        <v>2501.2841891264102</v>
      </c>
      <c r="E32">
        <v>2517.3965539055298</v>
      </c>
      <c r="F32">
        <v>2485.1718243472801</v>
      </c>
      <c r="G32">
        <v>8.16609977190911</v>
      </c>
    </row>
    <row r="33" spans="1:7" x14ac:dyDescent="0.3">
      <c r="A33" s="1">
        <v>2002</v>
      </c>
      <c r="B33" s="1">
        <v>5</v>
      </c>
      <c r="C33" s="2">
        <v>2517</v>
      </c>
      <c r="D33">
        <v>2517.1115258334098</v>
      </c>
      <c r="E33">
        <v>2533.2179499026602</v>
      </c>
      <c r="F33">
        <v>2501.0051017641599</v>
      </c>
      <c r="G33">
        <v>8.1630888898806298</v>
      </c>
    </row>
    <row r="34" spans="1:7" x14ac:dyDescent="0.3">
      <c r="A34" s="1">
        <v>2002</v>
      </c>
      <c r="B34" s="1">
        <v>6</v>
      </c>
      <c r="C34" s="2">
        <v>2519</v>
      </c>
      <c r="D34">
        <v>2524.7184125653098</v>
      </c>
      <c r="E34">
        <v>2540.8210998755198</v>
      </c>
      <c r="F34">
        <v>2508.6157252551002</v>
      </c>
      <c r="G34">
        <v>8.1611950184613899</v>
      </c>
    </row>
    <row r="35" spans="1:7" x14ac:dyDescent="0.3">
      <c r="A35" s="1">
        <v>2002</v>
      </c>
      <c r="B35" s="1">
        <v>7</v>
      </c>
      <c r="C35" s="2">
        <v>2528</v>
      </c>
      <c r="D35">
        <v>2525.57770335243</v>
      </c>
      <c r="E35">
        <v>2541.6795690209401</v>
      </c>
      <c r="F35">
        <v>2509.47583768391</v>
      </c>
      <c r="G35">
        <v>8.1607785924354008</v>
      </c>
    </row>
    <row r="36" spans="1:7" x14ac:dyDescent="0.3">
      <c r="A36" s="1">
        <v>2002</v>
      </c>
      <c r="B36" s="1">
        <v>8</v>
      </c>
      <c r="C36" s="2">
        <v>2530</v>
      </c>
      <c r="D36">
        <v>2536.2264677107701</v>
      </c>
      <c r="E36">
        <v>2552.32467538319</v>
      </c>
      <c r="F36">
        <v>2520.1282600383502</v>
      </c>
      <c r="G36">
        <v>8.1589246398052708</v>
      </c>
    </row>
    <row r="37" spans="1:7" x14ac:dyDescent="0.3">
      <c r="A37" s="1">
        <v>2002</v>
      </c>
      <c r="B37" s="1">
        <v>9</v>
      </c>
      <c r="C37" s="2">
        <v>2542</v>
      </c>
      <c r="D37">
        <v>2536.4675736296899</v>
      </c>
      <c r="E37">
        <v>2552.5649771706298</v>
      </c>
      <c r="F37">
        <v>2520.37017008874</v>
      </c>
      <c r="G37">
        <v>8.1585170883407798</v>
      </c>
    </row>
    <row r="38" spans="1:7" x14ac:dyDescent="0.3">
      <c r="A38" s="1">
        <v>2002</v>
      </c>
      <c r="B38" s="1">
        <v>10</v>
      </c>
      <c r="C38" s="2">
        <v>2546</v>
      </c>
      <c r="D38">
        <v>2550.84976630552</v>
      </c>
      <c r="E38">
        <v>2566.9424119641399</v>
      </c>
      <c r="F38">
        <v>2534.7571206469001</v>
      </c>
      <c r="G38">
        <v>8.1561056892492303</v>
      </c>
    </row>
    <row r="39" spans="1:7" x14ac:dyDescent="0.3">
      <c r="A39" s="1">
        <v>2002</v>
      </c>
      <c r="B39" s="1">
        <v>11</v>
      </c>
      <c r="C39" s="2">
        <v>2562</v>
      </c>
      <c r="D39">
        <v>2552.7373456906298</v>
      </c>
      <c r="E39">
        <v>2568.8284308879702</v>
      </c>
      <c r="F39">
        <v>2536.6462604932899</v>
      </c>
      <c r="G39">
        <v>8.1553148132549609</v>
      </c>
    </row>
    <row r="40" spans="1:7" x14ac:dyDescent="0.3">
      <c r="A40" s="1">
        <v>2002</v>
      </c>
      <c r="B40" s="1">
        <v>12</v>
      </c>
      <c r="C40" s="2">
        <v>2552</v>
      </c>
      <c r="D40">
        <v>2571.59533130516</v>
      </c>
      <c r="E40">
        <v>2587.6803022536001</v>
      </c>
      <c r="F40">
        <v>2555.51036035673</v>
      </c>
      <c r="G40">
        <v>8.1522159778409993</v>
      </c>
    </row>
    <row r="41" spans="1:7" x14ac:dyDescent="0.3">
      <c r="A41" s="1">
        <v>2003</v>
      </c>
      <c r="B41" s="1">
        <v>1</v>
      </c>
      <c r="C41" s="2">
        <v>2563</v>
      </c>
      <c r="D41">
        <v>2555.7369287872102</v>
      </c>
      <c r="E41">
        <v>2571.8256972111899</v>
      </c>
      <c r="F41">
        <v>2539.6481603632301</v>
      </c>
      <c r="G41">
        <v>8.1541406217180903</v>
      </c>
    </row>
    <row r="42" spans="1:7" x14ac:dyDescent="0.3">
      <c r="A42" s="1">
        <v>2003</v>
      </c>
      <c r="B42" s="1">
        <v>2</v>
      </c>
      <c r="C42" s="2">
        <v>2566</v>
      </c>
      <c r="D42">
        <v>2572.1883410137002</v>
      </c>
      <c r="E42">
        <v>2588.2729366035101</v>
      </c>
      <c r="F42">
        <v>2556.1037454238799</v>
      </c>
      <c r="G42">
        <v>8.1520257378617806</v>
      </c>
    </row>
    <row r="43" spans="1:7" x14ac:dyDescent="0.3">
      <c r="A43" s="1">
        <v>2003</v>
      </c>
      <c r="B43" s="1">
        <v>3</v>
      </c>
      <c r="C43" s="2">
        <v>2571</v>
      </c>
      <c r="D43">
        <v>2572.4528044594399</v>
      </c>
      <c r="E43">
        <v>2588.5362787629001</v>
      </c>
      <c r="F43">
        <v>2556.3693301559902</v>
      </c>
      <c r="G43">
        <v>8.1514574453473791</v>
      </c>
    </row>
    <row r="44" spans="1:7" x14ac:dyDescent="0.3">
      <c r="A44" s="1">
        <v>2003</v>
      </c>
      <c r="B44" s="1">
        <v>4</v>
      </c>
      <c r="C44" s="2">
        <v>2575</v>
      </c>
      <c r="D44">
        <v>2578.4120553416801</v>
      </c>
      <c r="E44">
        <v>2594.4936768028601</v>
      </c>
      <c r="F44">
        <v>2562.3304338804901</v>
      </c>
      <c r="G44">
        <v>8.1505183842564506</v>
      </c>
    </row>
    <row r="45" spans="1:7" x14ac:dyDescent="0.3">
      <c r="A45" s="1">
        <v>2003</v>
      </c>
      <c r="B45" s="1">
        <v>5</v>
      </c>
      <c r="C45" s="2">
        <v>2602</v>
      </c>
      <c r="D45">
        <v>2582.0113851000801</v>
      </c>
      <c r="E45">
        <v>2598.0915386629199</v>
      </c>
      <c r="F45">
        <v>2565.9312315372399</v>
      </c>
      <c r="G45">
        <v>8.1497744211866703</v>
      </c>
    </row>
    <row r="46" spans="1:7" x14ac:dyDescent="0.3">
      <c r="A46" s="1">
        <v>2003</v>
      </c>
      <c r="B46" s="1">
        <v>6</v>
      </c>
      <c r="C46" s="2">
        <v>2602</v>
      </c>
      <c r="D46">
        <v>2613.7500927348301</v>
      </c>
      <c r="E46">
        <v>2629.8206724849401</v>
      </c>
      <c r="F46">
        <v>2597.6795129847101</v>
      </c>
      <c r="G46">
        <v>8.1449222029713795</v>
      </c>
    </row>
    <row r="47" spans="1:7" x14ac:dyDescent="0.3">
      <c r="A47" s="1">
        <v>2003</v>
      </c>
      <c r="B47" s="1">
        <v>7</v>
      </c>
      <c r="C47" s="2">
        <v>2633</v>
      </c>
      <c r="D47">
        <v>2607.3000013091901</v>
      </c>
      <c r="E47">
        <v>2623.3705810593001</v>
      </c>
      <c r="F47">
        <v>2591.22942155907</v>
      </c>
      <c r="G47">
        <v>8.1449222029713795</v>
      </c>
    </row>
    <row r="48" spans="1:7" x14ac:dyDescent="0.3">
      <c r="A48" s="1">
        <v>2003</v>
      </c>
      <c r="B48" s="1">
        <v>8</v>
      </c>
      <c r="C48" s="2">
        <v>2629</v>
      </c>
      <c r="D48">
        <v>2645.8913973336598</v>
      </c>
      <c r="E48">
        <v>2661.9517044550498</v>
      </c>
      <c r="F48">
        <v>2629.8310902122798</v>
      </c>
      <c r="G48">
        <v>8.1397158094790107</v>
      </c>
    </row>
    <row r="49" spans="1:7" x14ac:dyDescent="0.3">
      <c r="A49" s="1">
        <v>2003</v>
      </c>
      <c r="B49" s="1">
        <v>9</v>
      </c>
      <c r="C49" s="2">
        <v>2634</v>
      </c>
      <c r="D49">
        <v>2633.2382727917202</v>
      </c>
      <c r="E49">
        <v>2649.2998621449201</v>
      </c>
      <c r="F49">
        <v>2617.1766834385298</v>
      </c>
      <c r="G49">
        <v>8.1403656726764204</v>
      </c>
    </row>
    <row r="50" spans="1:7" x14ac:dyDescent="0.3">
      <c r="A50" s="1">
        <v>2003</v>
      </c>
      <c r="B50" s="1">
        <v>10</v>
      </c>
      <c r="C50" s="2">
        <v>2638</v>
      </c>
      <c r="D50">
        <v>2641.8226974673698</v>
      </c>
      <c r="E50">
        <v>2657.8826860352801</v>
      </c>
      <c r="F50">
        <v>2625.76270889945</v>
      </c>
      <c r="G50">
        <v>8.1395543595938094</v>
      </c>
    </row>
    <row r="51" spans="1:7" x14ac:dyDescent="0.3">
      <c r="A51" s="1">
        <v>2003</v>
      </c>
      <c r="B51" s="1">
        <v>11</v>
      </c>
      <c r="C51" s="2">
        <v>2649</v>
      </c>
      <c r="D51">
        <v>2644.88852689644</v>
      </c>
      <c r="E51">
        <v>2660.9472492698101</v>
      </c>
      <c r="F51">
        <v>2628.8298045230699</v>
      </c>
      <c r="G51">
        <v>8.13891262443512</v>
      </c>
    </row>
    <row r="52" spans="1:7" x14ac:dyDescent="0.3">
      <c r="A52" s="1">
        <v>2003</v>
      </c>
      <c r="B52" s="1">
        <v>12</v>
      </c>
      <c r="C52" s="2">
        <v>2665</v>
      </c>
      <c r="D52">
        <v>2657.49406651768</v>
      </c>
      <c r="E52">
        <v>2673.5493730364301</v>
      </c>
      <c r="F52">
        <v>2641.43875999893</v>
      </c>
      <c r="G52">
        <v>8.1371813944117299</v>
      </c>
    </row>
    <row r="53" spans="1:7" x14ac:dyDescent="0.3">
      <c r="A53" s="1">
        <v>2004</v>
      </c>
      <c r="B53" s="1">
        <v>1</v>
      </c>
      <c r="C53" s="2">
        <v>2676</v>
      </c>
      <c r="D53">
        <v>2674.1738971734499</v>
      </c>
      <c r="E53">
        <v>2690.22440855174</v>
      </c>
      <c r="F53">
        <v>2658.1233857951502</v>
      </c>
      <c r="G53">
        <v>8.1347511120845901</v>
      </c>
    </row>
    <row r="54" spans="1:7" x14ac:dyDescent="0.3">
      <c r="A54" s="1">
        <v>2004</v>
      </c>
      <c r="B54" s="1">
        <v>2</v>
      </c>
      <c r="C54" s="2">
        <v>2695</v>
      </c>
      <c r="D54">
        <v>2684.0127345838901</v>
      </c>
      <c r="E54">
        <v>2700.0600685832701</v>
      </c>
      <c r="F54">
        <v>2667.96540058451</v>
      </c>
      <c r="G54">
        <v>8.1331407467805406</v>
      </c>
    </row>
    <row r="55" spans="1:7" x14ac:dyDescent="0.3">
      <c r="A55" s="1">
        <v>2004</v>
      </c>
      <c r="B55" s="1">
        <v>3</v>
      </c>
      <c r="C55" s="2">
        <v>2712</v>
      </c>
      <c r="D55">
        <v>2704.8626254909</v>
      </c>
      <c r="E55">
        <v>2720.9047004010499</v>
      </c>
      <c r="F55">
        <v>2688.82055058074</v>
      </c>
      <c r="G55">
        <v>8.1304753250442499</v>
      </c>
    </row>
    <row r="56" spans="1:7" x14ac:dyDescent="0.3">
      <c r="A56" s="1">
        <v>2004</v>
      </c>
      <c r="B56" s="1">
        <v>4</v>
      </c>
      <c r="C56" s="2">
        <v>2733</v>
      </c>
      <c r="D56">
        <v>2721.0695990683098</v>
      </c>
      <c r="E56">
        <v>2737.1072146688098</v>
      </c>
      <c r="F56">
        <v>2705.0319834678098</v>
      </c>
      <c r="G56">
        <v>8.1282152491314807</v>
      </c>
    </row>
    <row r="57" spans="1:7" x14ac:dyDescent="0.3">
      <c r="A57" s="1">
        <v>2004</v>
      </c>
      <c r="B57" s="1">
        <v>5</v>
      </c>
      <c r="C57" s="2">
        <v>2749</v>
      </c>
      <c r="D57">
        <v>2743.0305255558701</v>
      </c>
      <c r="E57">
        <v>2759.0629539103702</v>
      </c>
      <c r="F57">
        <v>2726.99809720137</v>
      </c>
      <c r="G57">
        <v>8.1255862391120299</v>
      </c>
    </row>
    <row r="58" spans="1:7" x14ac:dyDescent="0.3">
      <c r="A58" s="1">
        <v>2004</v>
      </c>
      <c r="B58" s="1">
        <v>6</v>
      </c>
      <c r="C58" s="2">
        <v>2767</v>
      </c>
      <c r="D58">
        <v>2757.8091099068301</v>
      </c>
      <c r="E58">
        <v>2773.8378246399302</v>
      </c>
      <c r="F58">
        <v>2741.7803951737201</v>
      </c>
      <c r="G58">
        <v>8.1237040943614307</v>
      </c>
    </row>
    <row r="59" spans="1:7" x14ac:dyDescent="0.3">
      <c r="A59" s="1">
        <v>2004</v>
      </c>
      <c r="B59" s="1">
        <v>7</v>
      </c>
      <c r="C59" s="2">
        <v>2785</v>
      </c>
      <c r="D59">
        <v>2776.4525226179599</v>
      </c>
      <c r="E59">
        <v>2792.47730634969</v>
      </c>
      <c r="F59">
        <v>2760.4277388862301</v>
      </c>
      <c r="G59">
        <v>8.1217117766659896</v>
      </c>
    </row>
    <row r="60" spans="1:7" x14ac:dyDescent="0.3">
      <c r="A60" s="1">
        <v>2004</v>
      </c>
      <c r="B60" s="1">
        <v>8</v>
      </c>
      <c r="C60" s="2">
        <v>2796</v>
      </c>
      <c r="D60">
        <v>2794.31050649077</v>
      </c>
      <c r="E60">
        <v>2810.3316207476901</v>
      </c>
      <c r="F60">
        <v>2778.2893922338499</v>
      </c>
      <c r="G60">
        <v>8.1198520063712802</v>
      </c>
    </row>
    <row r="61" spans="1:7" x14ac:dyDescent="0.3">
      <c r="A61" s="1">
        <v>2004</v>
      </c>
      <c r="B61" s="1">
        <v>9</v>
      </c>
      <c r="C61" s="2">
        <v>2802</v>
      </c>
      <c r="D61">
        <v>2803.9099139896098</v>
      </c>
      <c r="E61">
        <v>2819.9289146125798</v>
      </c>
      <c r="F61">
        <v>2787.8909133666498</v>
      </c>
      <c r="G61">
        <v>8.1187807703369899</v>
      </c>
    </row>
    <row r="62" spans="1:7" x14ac:dyDescent="0.3">
      <c r="A62" s="1">
        <v>2004</v>
      </c>
      <c r="B62" s="1">
        <v>10</v>
      </c>
      <c r="C62" s="2">
        <v>2809</v>
      </c>
      <c r="D62">
        <v>2809.1746723337801</v>
      </c>
      <c r="E62">
        <v>2825.1925612740201</v>
      </c>
      <c r="F62">
        <v>2793.1567833935401</v>
      </c>
      <c r="G62">
        <v>8.1182173451569604</v>
      </c>
    </row>
    <row r="63" spans="1:7" x14ac:dyDescent="0.3">
      <c r="A63" s="1">
        <v>2004</v>
      </c>
      <c r="B63" s="1">
        <v>11</v>
      </c>
      <c r="C63" s="2">
        <v>2830</v>
      </c>
      <c r="D63">
        <v>2816.5229380180099</v>
      </c>
      <c r="E63">
        <v>2832.5395667697999</v>
      </c>
      <c r="F63">
        <v>2800.5063092662199</v>
      </c>
      <c r="G63">
        <v>8.1175786540147197</v>
      </c>
    </row>
    <row r="64" spans="1:7" x14ac:dyDescent="0.3">
      <c r="A64" s="1">
        <v>2004</v>
      </c>
      <c r="B64" s="1">
        <v>12</v>
      </c>
      <c r="C64" s="2">
        <v>2846</v>
      </c>
      <c r="D64">
        <v>2840.2841733423902</v>
      </c>
      <c r="E64">
        <v>2856.2972592393799</v>
      </c>
      <c r="F64">
        <v>2824.2710874454001</v>
      </c>
      <c r="G64">
        <v>8.1157830575162304</v>
      </c>
    </row>
    <row r="65" spans="1:7" x14ac:dyDescent="0.3">
      <c r="A65" s="1">
        <v>2005</v>
      </c>
      <c r="B65" s="1">
        <v>1</v>
      </c>
      <c r="C65" s="2">
        <v>2857</v>
      </c>
      <c r="D65">
        <v>2854.6968903516299</v>
      </c>
      <c r="E65">
        <v>2870.7075163680802</v>
      </c>
      <c r="F65">
        <v>2838.6862643351701</v>
      </c>
      <c r="G65">
        <v>8.11453633612388</v>
      </c>
    </row>
    <row r="66" spans="1:7" x14ac:dyDescent="0.3">
      <c r="A66" s="1">
        <v>2005</v>
      </c>
      <c r="B66" s="1">
        <v>2</v>
      </c>
      <c r="C66" s="2">
        <v>2866</v>
      </c>
      <c r="D66">
        <v>2864.99646140191</v>
      </c>
      <c r="E66">
        <v>2881.0055164297601</v>
      </c>
      <c r="F66">
        <v>2848.9874063740599</v>
      </c>
      <c r="G66">
        <v>8.1137401246517999</v>
      </c>
    </row>
    <row r="67" spans="1:7" x14ac:dyDescent="0.3">
      <c r="A67" s="1">
        <v>2005</v>
      </c>
      <c r="B67" s="1">
        <v>3</v>
      </c>
      <c r="C67" s="2">
        <v>2869</v>
      </c>
      <c r="D67">
        <v>2873.7267270147599</v>
      </c>
      <c r="E67">
        <v>2889.7345695478398</v>
      </c>
      <c r="F67">
        <v>2857.7188844816801</v>
      </c>
      <c r="G67">
        <v>8.1131256057153198</v>
      </c>
    </row>
    <row r="68" spans="1:7" x14ac:dyDescent="0.3">
      <c r="A68" s="1">
        <v>2005</v>
      </c>
      <c r="B68" s="1">
        <v>4</v>
      </c>
      <c r="C68" s="2">
        <v>2878</v>
      </c>
      <c r="D68">
        <v>2875.5603186727099</v>
      </c>
      <c r="E68">
        <v>2891.5677716156301</v>
      </c>
      <c r="F68">
        <v>2859.55286572979</v>
      </c>
      <c r="G68">
        <v>8.1129281528792898</v>
      </c>
    </row>
    <row r="69" spans="1:7" x14ac:dyDescent="0.3">
      <c r="A69" s="1">
        <v>2005</v>
      </c>
      <c r="B69" s="1">
        <v>5</v>
      </c>
      <c r="C69" s="2">
        <v>2886</v>
      </c>
      <c r="D69">
        <v>2886.0110809647699</v>
      </c>
      <c r="E69">
        <v>2902.01740886895</v>
      </c>
      <c r="F69">
        <v>2870.0047530605898</v>
      </c>
      <c r="G69">
        <v>8.1123579585752505</v>
      </c>
    </row>
    <row r="70" spans="1:7" x14ac:dyDescent="0.3">
      <c r="A70" s="1">
        <v>2005</v>
      </c>
      <c r="B70" s="1">
        <v>6</v>
      </c>
      <c r="C70" s="2">
        <v>2892</v>
      </c>
      <c r="D70">
        <v>2893.5080214920999</v>
      </c>
      <c r="E70">
        <v>2909.5134044399701</v>
      </c>
      <c r="F70">
        <v>2877.5026385442302</v>
      </c>
      <c r="G70">
        <v>8.1118790339974396</v>
      </c>
    </row>
    <row r="71" spans="1:7" x14ac:dyDescent="0.3">
      <c r="A71" s="1">
        <v>2005</v>
      </c>
      <c r="B71" s="1">
        <v>7</v>
      </c>
      <c r="C71" s="2">
        <v>2900</v>
      </c>
      <c r="D71">
        <v>2899.2000531941399</v>
      </c>
      <c r="E71">
        <v>2915.2047614494199</v>
      </c>
      <c r="F71">
        <v>2883.1953449388602</v>
      </c>
      <c r="G71">
        <v>8.1115370850021407</v>
      </c>
    </row>
    <row r="72" spans="1:7" x14ac:dyDescent="0.3">
      <c r="A72" s="1">
        <v>2005</v>
      </c>
      <c r="B72" s="1">
        <v>8</v>
      </c>
      <c r="C72" s="2">
        <v>2910</v>
      </c>
      <c r="D72">
        <v>2907.6640856311001</v>
      </c>
      <c r="E72">
        <v>2923.6679396694799</v>
      </c>
      <c r="F72">
        <v>2891.6602315927098</v>
      </c>
      <c r="G72">
        <v>8.1111041491466906</v>
      </c>
    </row>
    <row r="73" spans="1:7" x14ac:dyDescent="0.3">
      <c r="A73" s="1">
        <v>2005</v>
      </c>
      <c r="B73" s="1">
        <v>9</v>
      </c>
      <c r="C73" s="2">
        <v>2916</v>
      </c>
      <c r="D73">
        <v>2917.96997742955</v>
      </c>
      <c r="E73">
        <v>2933.9728366296299</v>
      </c>
      <c r="F73">
        <v>2901.9671182294701</v>
      </c>
      <c r="G73">
        <v>8.1105999432801692</v>
      </c>
    </row>
    <row r="74" spans="1:7" x14ac:dyDescent="0.3">
      <c r="A74" s="1">
        <v>2005</v>
      </c>
      <c r="B74" s="1">
        <v>10</v>
      </c>
      <c r="C74" s="2">
        <v>2925</v>
      </c>
      <c r="D74">
        <v>2923.0911606673899</v>
      </c>
      <c r="E74">
        <v>2939.0934618678202</v>
      </c>
      <c r="F74">
        <v>2907.08885946696</v>
      </c>
      <c r="G74">
        <v>8.1103171368218394</v>
      </c>
    </row>
    <row r="75" spans="1:7" x14ac:dyDescent="0.3">
      <c r="A75" s="1">
        <v>2005</v>
      </c>
      <c r="B75" s="1">
        <v>11</v>
      </c>
      <c r="C75" s="2">
        <v>2928</v>
      </c>
      <c r="D75">
        <v>2932.8738029306</v>
      </c>
      <c r="E75">
        <v>2948.8753218473398</v>
      </c>
      <c r="F75">
        <v>2916.8722840138698</v>
      </c>
      <c r="G75">
        <v>8.1099206582896706</v>
      </c>
    </row>
    <row r="76" spans="1:7" x14ac:dyDescent="0.3">
      <c r="A76" s="1">
        <v>2005</v>
      </c>
      <c r="B76" s="1">
        <v>12</v>
      </c>
      <c r="C76" s="2">
        <v>2938</v>
      </c>
      <c r="D76">
        <v>2934.4935255902601</v>
      </c>
      <c r="E76">
        <v>2950.4947983380698</v>
      </c>
      <c r="F76">
        <v>2918.4922528424499</v>
      </c>
      <c r="G76">
        <v>8.1097958944818203</v>
      </c>
    </row>
    <row r="77" spans="1:7" x14ac:dyDescent="0.3">
      <c r="A77" s="1">
        <v>2006</v>
      </c>
      <c r="B77" s="1">
        <v>1</v>
      </c>
      <c r="C77" s="2">
        <v>2941</v>
      </c>
      <c r="D77">
        <v>2946.19035064022</v>
      </c>
      <c r="E77">
        <v>2962.1908555253399</v>
      </c>
      <c r="F77">
        <v>2930.1898457551001</v>
      </c>
      <c r="G77">
        <v>8.1094067248328603</v>
      </c>
    </row>
    <row r="78" spans="1:7" x14ac:dyDescent="0.3">
      <c r="A78" s="1">
        <v>2006</v>
      </c>
      <c r="B78" s="1">
        <v>2</v>
      </c>
      <c r="C78" s="2">
        <v>2945</v>
      </c>
      <c r="D78">
        <v>2947.4210639513599</v>
      </c>
      <c r="E78">
        <v>2963.4213542890002</v>
      </c>
      <c r="F78">
        <v>2931.42077361372</v>
      </c>
      <c r="G78">
        <v>8.1092979874666007</v>
      </c>
    </row>
    <row r="79" spans="1:7" x14ac:dyDescent="0.3">
      <c r="A79" s="1">
        <v>2006</v>
      </c>
      <c r="B79" s="1">
        <v>3</v>
      </c>
      <c r="C79" s="2">
        <v>2944</v>
      </c>
      <c r="D79">
        <v>2951.9813496501902</v>
      </c>
      <c r="E79">
        <v>2967.98136527713</v>
      </c>
      <c r="F79">
        <v>2935.9813340232499</v>
      </c>
      <c r="G79">
        <v>8.1091587580586602</v>
      </c>
    </row>
    <row r="80" spans="1:7" x14ac:dyDescent="0.3">
      <c r="A80" s="1">
        <v>2006</v>
      </c>
      <c r="B80" s="1">
        <v>4</v>
      </c>
      <c r="C80" s="2">
        <v>2944</v>
      </c>
      <c r="D80">
        <v>2949.8519873762798</v>
      </c>
      <c r="E80">
        <v>2965.8520704645098</v>
      </c>
      <c r="F80">
        <v>2933.8519042880498</v>
      </c>
      <c r="G80">
        <v>8.1091929489216792</v>
      </c>
    </row>
    <row r="81" spans="1:7" x14ac:dyDescent="0.3">
      <c r="A81" s="1">
        <v>2006</v>
      </c>
      <c r="B81" s="1">
        <v>5</v>
      </c>
      <c r="C81" s="2">
        <v>2958</v>
      </c>
      <c r="D81">
        <v>2950.2847265256901</v>
      </c>
      <c r="E81">
        <v>2966.2848096139201</v>
      </c>
      <c r="F81">
        <v>2934.2846434374501</v>
      </c>
      <c r="G81">
        <v>8.1091929489216792</v>
      </c>
    </row>
    <row r="82" spans="1:7" x14ac:dyDescent="0.3">
      <c r="A82" s="1">
        <v>2006</v>
      </c>
      <c r="B82" s="1">
        <v>6</v>
      </c>
      <c r="C82" s="2">
        <v>2967</v>
      </c>
      <c r="D82">
        <v>2967.03317314476</v>
      </c>
      <c r="E82">
        <v>2983.0323855738402</v>
      </c>
      <c r="F82">
        <v>2951.0339607156802</v>
      </c>
      <c r="G82">
        <v>8.1087516797702097</v>
      </c>
    </row>
    <row r="83" spans="1:7" x14ac:dyDescent="0.3">
      <c r="A83" s="1">
        <v>2006</v>
      </c>
      <c r="B83" s="1">
        <v>7</v>
      </c>
      <c r="C83" s="2">
        <v>2971</v>
      </c>
      <c r="D83">
        <v>2974.45286753051</v>
      </c>
      <c r="E83">
        <v>2990.4516041932502</v>
      </c>
      <c r="F83">
        <v>2958.4541308677699</v>
      </c>
      <c r="G83">
        <v>8.1085105509596893</v>
      </c>
    </row>
    <row r="84" spans="1:7" x14ac:dyDescent="0.3">
      <c r="A84" s="1">
        <v>2006</v>
      </c>
      <c r="B84" s="1">
        <v>8</v>
      </c>
      <c r="C84" s="2">
        <v>2971</v>
      </c>
      <c r="D84">
        <v>2977.7553989999601</v>
      </c>
      <c r="E84">
        <v>2993.75394530011</v>
      </c>
      <c r="F84">
        <v>2961.7568526998002</v>
      </c>
      <c r="G84">
        <v>8.1084140710252708</v>
      </c>
    </row>
    <row r="85" spans="1:7" x14ac:dyDescent="0.3">
      <c r="A85" s="1">
        <v>2006</v>
      </c>
      <c r="B85" s="1">
        <v>9</v>
      </c>
      <c r="C85" s="2">
        <v>2967</v>
      </c>
      <c r="D85">
        <v>2977.0842428155502</v>
      </c>
      <c r="E85">
        <v>2993.0827891157101</v>
      </c>
      <c r="F85">
        <v>2961.0856965153998</v>
      </c>
      <c r="G85">
        <v>8.1084140710252708</v>
      </c>
    </row>
    <row r="86" spans="1:7" x14ac:dyDescent="0.3">
      <c r="A86" s="1">
        <v>2006</v>
      </c>
      <c r="B86" s="1">
        <v>10</v>
      </c>
      <c r="C86" s="2">
        <v>2974</v>
      </c>
      <c r="D86">
        <v>2972.41024125069</v>
      </c>
      <c r="E86">
        <v>2988.4089779134301</v>
      </c>
      <c r="F86">
        <v>2956.4115045879498</v>
      </c>
      <c r="G86">
        <v>8.1085105509596893</v>
      </c>
    </row>
    <row r="87" spans="1:7" x14ac:dyDescent="0.3">
      <c r="A87" s="1">
        <v>2006</v>
      </c>
      <c r="B87" s="1">
        <v>11</v>
      </c>
      <c r="C87" s="2">
        <v>2986</v>
      </c>
      <c r="D87">
        <v>2981.7783090897101</v>
      </c>
      <c r="E87">
        <v>2997.7767211350902</v>
      </c>
      <c r="F87">
        <v>2965.77989704433</v>
      </c>
      <c r="G87">
        <v>8.1083460277647994</v>
      </c>
    </row>
    <row r="88" spans="1:7" x14ac:dyDescent="0.3">
      <c r="A88" s="1">
        <v>2006</v>
      </c>
      <c r="B88" s="1">
        <v>12</v>
      </c>
      <c r="C88" s="2">
        <v>2990</v>
      </c>
      <c r="D88">
        <v>2994.30567706693</v>
      </c>
      <c r="E88">
        <v>3010.30362510133</v>
      </c>
      <c r="F88">
        <v>2978.30772903254</v>
      </c>
      <c r="G88">
        <v>8.1081108568211508</v>
      </c>
    </row>
    <row r="89" spans="1:7" x14ac:dyDescent="0.3">
      <c r="A89" s="1">
        <v>2007</v>
      </c>
      <c r="B89" s="1">
        <v>1</v>
      </c>
      <c r="C89" s="2">
        <v>3002</v>
      </c>
      <c r="D89">
        <v>2996.57020276701</v>
      </c>
      <c r="E89">
        <v>3012.5680220906902</v>
      </c>
      <c r="F89">
        <v>2980.5723834433202</v>
      </c>
      <c r="G89">
        <v>8.10804562340922</v>
      </c>
    </row>
    <row r="90" spans="1:7" x14ac:dyDescent="0.3">
      <c r="A90" s="1">
        <v>2007</v>
      </c>
      <c r="B90" s="1">
        <v>2</v>
      </c>
      <c r="C90" s="2">
        <v>3004</v>
      </c>
      <c r="D90">
        <v>3010.5411864317098</v>
      </c>
      <c r="E90">
        <v>3026.5386975064898</v>
      </c>
      <c r="F90">
        <v>2994.5436753569402</v>
      </c>
      <c r="G90">
        <v>8.10788939610425</v>
      </c>
    </row>
    <row r="91" spans="1:7" x14ac:dyDescent="0.3">
      <c r="A91" s="1">
        <v>2007</v>
      </c>
      <c r="B91" s="1">
        <v>3</v>
      </c>
      <c r="C91" s="2">
        <v>3010</v>
      </c>
      <c r="D91">
        <v>3010.10713511018</v>
      </c>
      <c r="E91">
        <v>3026.1046061684401</v>
      </c>
      <c r="F91">
        <v>2994.1096640519199</v>
      </c>
      <c r="G91">
        <v>8.1078691148581701</v>
      </c>
    </row>
    <row r="92" spans="1:7" x14ac:dyDescent="0.3">
      <c r="A92" s="1">
        <v>2007</v>
      </c>
      <c r="B92" s="1">
        <v>4</v>
      </c>
      <c r="C92" s="2">
        <v>3022</v>
      </c>
      <c r="D92">
        <v>3017.4109407732099</v>
      </c>
      <c r="E92">
        <v>3033.4083112538301</v>
      </c>
      <c r="F92">
        <v>3001.4135702925901</v>
      </c>
      <c r="G92">
        <v>8.1078181399042393</v>
      </c>
    </row>
    <row r="93" spans="1:7" x14ac:dyDescent="0.3">
      <c r="A93" s="1">
        <v>2007</v>
      </c>
      <c r="B93" s="1">
        <v>5</v>
      </c>
      <c r="C93" s="2">
        <v>3023</v>
      </c>
      <c r="D93">
        <v>3030.3578179476799</v>
      </c>
      <c r="E93">
        <v>3046.3550748981702</v>
      </c>
      <c r="F93">
        <v>3014.3605609972001</v>
      </c>
      <c r="G93">
        <v>8.1077606003438092</v>
      </c>
    </row>
    <row r="94" spans="1:7" x14ac:dyDescent="0.3">
      <c r="A94" s="1">
        <v>2007</v>
      </c>
      <c r="B94" s="1">
        <v>6</v>
      </c>
      <c r="C94" s="2">
        <v>3027</v>
      </c>
      <c r="D94">
        <v>3028.9292911469602</v>
      </c>
      <c r="E94">
        <v>3044.9265439104101</v>
      </c>
      <c r="F94">
        <v>3012.9320383835202</v>
      </c>
      <c r="G94">
        <v>8.1077584782586793</v>
      </c>
    </row>
    <row r="95" spans="1:7" x14ac:dyDescent="0.3">
      <c r="A95" s="1">
        <v>2007</v>
      </c>
      <c r="B95" s="1">
        <v>7</v>
      </c>
      <c r="C95" s="2">
        <v>3028</v>
      </c>
      <c r="D95">
        <v>3034.0300002947201</v>
      </c>
      <c r="E95">
        <v>3050.0272444235802</v>
      </c>
      <c r="F95">
        <v>3018.0327561658501</v>
      </c>
      <c r="G95">
        <v>8.1077541020639199</v>
      </c>
    </row>
    <row r="96" spans="1:7" x14ac:dyDescent="0.3">
      <c r="A96" s="1">
        <v>2007</v>
      </c>
      <c r="B96" s="1">
        <v>8</v>
      </c>
      <c r="C96" s="2">
        <v>3038</v>
      </c>
      <c r="D96">
        <v>3034.1960091535998</v>
      </c>
      <c r="E96">
        <v>3050.1932531522202</v>
      </c>
      <c r="F96">
        <v>3018.1987651549798</v>
      </c>
      <c r="G96">
        <v>8.1077540360524996</v>
      </c>
    </row>
    <row r="97" spans="1:7" x14ac:dyDescent="0.3">
      <c r="A97" s="1">
        <v>2007</v>
      </c>
      <c r="B97" s="1">
        <v>9</v>
      </c>
      <c r="C97" s="2">
        <v>3052</v>
      </c>
      <c r="D97">
        <v>3046.1882648502501</v>
      </c>
      <c r="E97">
        <v>3062.18555217115</v>
      </c>
      <c r="F97">
        <v>3030.1909775293502</v>
      </c>
      <c r="G97">
        <v>8.1077759927352098</v>
      </c>
    </row>
    <row r="98" spans="1:7" x14ac:dyDescent="0.3">
      <c r="A98" s="1">
        <v>2007</v>
      </c>
      <c r="B98" s="1">
        <v>10</v>
      </c>
      <c r="C98" s="2">
        <v>3056</v>
      </c>
      <c r="D98">
        <v>3060.5875314263299</v>
      </c>
      <c r="E98">
        <v>3076.58501570524</v>
      </c>
      <c r="F98">
        <v>3044.5900471474201</v>
      </c>
      <c r="G98">
        <v>8.1078758153728092</v>
      </c>
    </row>
    <row r="99" spans="1:7" x14ac:dyDescent="0.3">
      <c r="A99" s="1">
        <v>2007</v>
      </c>
      <c r="B99" s="1">
        <v>11</v>
      </c>
      <c r="C99" s="2">
        <v>3059</v>
      </c>
      <c r="D99">
        <v>3062.47164097206</v>
      </c>
      <c r="E99">
        <v>3078.46921073263</v>
      </c>
      <c r="F99">
        <v>3046.4740712114899</v>
      </c>
      <c r="G99">
        <v>8.1079191393538199</v>
      </c>
    </row>
    <row r="100" spans="1:7" x14ac:dyDescent="0.3">
      <c r="A100" s="1">
        <v>2007</v>
      </c>
      <c r="B100" s="1">
        <v>12</v>
      </c>
      <c r="C100" s="2">
        <v>3064</v>
      </c>
      <c r="D100">
        <v>3065.6965410933399</v>
      </c>
      <c r="E100">
        <v>3081.6941834839299</v>
      </c>
      <c r="F100">
        <v>3049.6988987027498</v>
      </c>
      <c r="G100">
        <v>8.1079559498391003</v>
      </c>
    </row>
    <row r="101" spans="1:7" x14ac:dyDescent="0.3">
      <c r="A101" s="1">
        <v>2008</v>
      </c>
      <c r="B101" s="1">
        <v>1</v>
      </c>
      <c r="C101" s="2">
        <v>3073</v>
      </c>
      <c r="D101">
        <v>3071.05415792554</v>
      </c>
      <c r="E101">
        <v>3087.0519375920899</v>
      </c>
      <c r="F101">
        <v>3055.0563782589902</v>
      </c>
      <c r="G101">
        <v>8.1080255243058996</v>
      </c>
    </row>
    <row r="102" spans="1:7" x14ac:dyDescent="0.3">
      <c r="A102" s="1">
        <v>2008</v>
      </c>
      <c r="B102" s="1">
        <v>2</v>
      </c>
      <c r="C102" s="2">
        <v>3083</v>
      </c>
      <c r="D102">
        <v>3080.7887510269102</v>
      </c>
      <c r="E102">
        <v>3096.78682890032</v>
      </c>
      <c r="F102">
        <v>3064.7906731535099</v>
      </c>
      <c r="G102">
        <v>8.1081766620796198</v>
      </c>
    </row>
    <row r="103" spans="1:7" x14ac:dyDescent="0.3">
      <c r="A103" s="1">
        <v>2008</v>
      </c>
      <c r="B103" s="1">
        <v>3</v>
      </c>
      <c r="C103" s="2">
        <v>3095</v>
      </c>
      <c r="D103">
        <v>3090.8364334319099</v>
      </c>
      <c r="E103">
        <v>3106.8349197131502</v>
      </c>
      <c r="F103">
        <v>3074.8379471506801</v>
      </c>
      <c r="G103">
        <v>8.1083836521237291</v>
      </c>
    </row>
    <row r="104" spans="1:7" x14ac:dyDescent="0.3">
      <c r="A104" s="1">
        <v>2008</v>
      </c>
      <c r="B104" s="1">
        <v>4</v>
      </c>
      <c r="C104" s="2">
        <v>3095</v>
      </c>
      <c r="D104">
        <v>3103.2256868981399</v>
      </c>
      <c r="E104">
        <v>3119.2247703425701</v>
      </c>
      <c r="F104">
        <v>3087.2266034537001</v>
      </c>
      <c r="G104">
        <v>8.1086863075268294</v>
      </c>
    </row>
    <row r="105" spans="1:7" x14ac:dyDescent="0.3">
      <c r="A105" s="1">
        <v>2008</v>
      </c>
      <c r="B105" s="1">
        <v>5</v>
      </c>
      <c r="C105" s="2">
        <v>3099</v>
      </c>
      <c r="D105">
        <v>3100.7078837641102</v>
      </c>
      <c r="E105">
        <v>3116.7069672085499</v>
      </c>
      <c r="F105">
        <v>3084.70880031968</v>
      </c>
      <c r="G105">
        <v>8.1086863075268294</v>
      </c>
    </row>
    <row r="106" spans="1:7" x14ac:dyDescent="0.3">
      <c r="A106" s="1">
        <v>2008</v>
      </c>
      <c r="B106" s="1">
        <v>6</v>
      </c>
      <c r="C106" s="2">
        <v>3107</v>
      </c>
      <c r="D106">
        <v>3106.0299608395799</v>
      </c>
      <c r="E106">
        <v>3122.02926929366</v>
      </c>
      <c r="F106">
        <v>3090.0306523855102</v>
      </c>
      <c r="G106">
        <v>8.1088003473445696</v>
      </c>
    </row>
    <row r="107" spans="1:7" x14ac:dyDescent="0.3">
      <c r="A107" s="1">
        <v>2008</v>
      </c>
      <c r="B107" s="1">
        <v>7</v>
      </c>
      <c r="C107" s="2">
        <v>3113</v>
      </c>
      <c r="D107">
        <v>3114.5691772188802</v>
      </c>
      <c r="E107">
        <v>3130.56897462185</v>
      </c>
      <c r="F107">
        <v>3098.56937981592</v>
      </c>
      <c r="G107">
        <v>8.1090481573641409</v>
      </c>
    </row>
    <row r="108" spans="1:7" x14ac:dyDescent="0.3">
      <c r="A108" s="1">
        <v>2008</v>
      </c>
      <c r="B108" s="1">
        <v>8</v>
      </c>
      <c r="C108" s="2">
        <v>3132</v>
      </c>
      <c r="D108">
        <v>3120.0493926550098</v>
      </c>
      <c r="E108">
        <v>3136.0495908306998</v>
      </c>
      <c r="F108">
        <v>3104.0491944793198</v>
      </c>
      <c r="G108">
        <v>8.1092512777699692</v>
      </c>
    </row>
    <row r="109" spans="1:7" x14ac:dyDescent="0.3">
      <c r="A109" s="1">
        <v>2008</v>
      </c>
      <c r="B109" s="1">
        <v>9</v>
      </c>
      <c r="C109" s="2">
        <v>3141</v>
      </c>
      <c r="D109">
        <v>3141.78506349193</v>
      </c>
      <c r="E109">
        <v>3157.78672336101</v>
      </c>
      <c r="F109">
        <v>3125.7834036228501</v>
      </c>
      <c r="G109">
        <v>8.1099920960318297</v>
      </c>
    </row>
    <row r="110" spans="1:7" x14ac:dyDescent="0.3">
      <c r="A110" s="1">
        <v>2008</v>
      </c>
      <c r="B110" s="1">
        <v>10</v>
      </c>
      <c r="C110" s="2">
        <v>3150</v>
      </c>
      <c r="D110">
        <v>3148.1912304040502</v>
      </c>
      <c r="E110">
        <v>3164.19368480601</v>
      </c>
      <c r="F110">
        <v>3132.18877600209</v>
      </c>
      <c r="G110">
        <v>8.11039478271592</v>
      </c>
    </row>
    <row r="111" spans="1:7" x14ac:dyDescent="0.3">
      <c r="A111" s="1">
        <v>2008</v>
      </c>
      <c r="B111" s="1">
        <v>11</v>
      </c>
      <c r="C111" s="2">
        <v>3155</v>
      </c>
      <c r="D111">
        <v>3157.7127321610101</v>
      </c>
      <c r="E111">
        <v>3173.7160467517601</v>
      </c>
      <c r="F111">
        <v>3141.70941757026</v>
      </c>
      <c r="G111">
        <v>8.1108307452581094</v>
      </c>
    </row>
    <row r="112" spans="1:7" x14ac:dyDescent="0.3">
      <c r="A112" s="1">
        <v>2008</v>
      </c>
      <c r="B112" s="1">
        <v>12</v>
      </c>
      <c r="C112" s="2">
        <v>3170</v>
      </c>
      <c r="D112">
        <v>3161.7907236005099</v>
      </c>
      <c r="E112">
        <v>3177.7945444399102</v>
      </c>
      <c r="F112">
        <v>3145.78690276112</v>
      </c>
      <c r="G112">
        <v>8.1110873231693805</v>
      </c>
    </row>
    <row r="113" spans="1:7" x14ac:dyDescent="0.3">
      <c r="A113" s="1">
        <v>2009</v>
      </c>
      <c r="B113" s="1">
        <v>1</v>
      </c>
      <c r="C113" s="2">
        <v>3191</v>
      </c>
      <c r="D113">
        <v>3179.0009639574901</v>
      </c>
      <c r="E113">
        <v>3195.0064250886999</v>
      </c>
      <c r="F113">
        <v>3162.9955028262698</v>
      </c>
      <c r="G113">
        <v>8.1119186590312307</v>
      </c>
    </row>
    <row r="114" spans="1:7" x14ac:dyDescent="0.3">
      <c r="A114" s="1">
        <v>2009</v>
      </c>
      <c r="B114" s="1">
        <v>2</v>
      </c>
      <c r="C114" s="2">
        <v>3202</v>
      </c>
      <c r="D114">
        <v>3200.7580017887399</v>
      </c>
      <c r="E114">
        <v>3216.76606553585</v>
      </c>
      <c r="F114">
        <v>3184.7499380416398</v>
      </c>
      <c r="G114">
        <v>8.1132377218336291</v>
      </c>
    </row>
    <row r="115" spans="1:7" x14ac:dyDescent="0.3">
      <c r="A115" s="1">
        <v>2009</v>
      </c>
      <c r="B115" s="1">
        <v>3</v>
      </c>
      <c r="C115" s="2">
        <v>3203</v>
      </c>
      <c r="D115">
        <v>3209.5650249600699</v>
      </c>
      <c r="E115">
        <v>3225.57459450336</v>
      </c>
      <c r="F115">
        <v>3193.5554554167802</v>
      </c>
      <c r="G115">
        <v>8.1140008923596607</v>
      </c>
    </row>
    <row r="116" spans="1:7" x14ac:dyDescent="0.3">
      <c r="A116" s="1">
        <v>2009</v>
      </c>
      <c r="B116" s="1">
        <v>4</v>
      </c>
      <c r="C116" s="2">
        <v>3206</v>
      </c>
      <c r="D116">
        <v>3208.9778190195502</v>
      </c>
      <c r="E116">
        <v>3224.9875303107601</v>
      </c>
      <c r="F116">
        <v>3192.9681077283499</v>
      </c>
      <c r="G116">
        <v>8.1140727333082392</v>
      </c>
    </row>
    <row r="117" spans="1:7" x14ac:dyDescent="0.3">
      <c r="A117" s="1">
        <v>2009</v>
      </c>
      <c r="B117" s="1">
        <v>5</v>
      </c>
      <c r="C117" s="2">
        <v>3212</v>
      </c>
      <c r="D117">
        <v>3212.70495165172</v>
      </c>
      <c r="E117">
        <v>3228.71509304336</v>
      </c>
      <c r="F117">
        <v>3196.69481026008</v>
      </c>
      <c r="G117">
        <v>8.1142907176406105</v>
      </c>
    </row>
    <row r="118" spans="1:7" x14ac:dyDescent="0.3">
      <c r="A118" s="1">
        <v>2009</v>
      </c>
      <c r="B118" s="1">
        <v>6</v>
      </c>
      <c r="C118" s="2">
        <v>3210</v>
      </c>
      <c r="D118">
        <v>3219.1631016803399</v>
      </c>
      <c r="E118">
        <v>3235.1741251260701</v>
      </c>
      <c r="F118">
        <v>3203.1520782346101</v>
      </c>
      <c r="G118">
        <v>8.1147377619964107</v>
      </c>
    </row>
    <row r="119" spans="1:7" x14ac:dyDescent="0.3">
      <c r="A119" s="1">
        <v>2009</v>
      </c>
      <c r="B119" s="1">
        <v>7</v>
      </c>
      <c r="C119" s="2">
        <v>3210</v>
      </c>
      <c r="D119">
        <v>3215.4454470916999</v>
      </c>
      <c r="E119">
        <v>3231.4561732820898</v>
      </c>
      <c r="F119">
        <v>3199.4347209012999</v>
      </c>
      <c r="G119">
        <v>8.1145871064727597</v>
      </c>
    </row>
    <row r="120" spans="1:7" x14ac:dyDescent="0.3">
      <c r="A120" s="1">
        <v>2009</v>
      </c>
      <c r="B120" s="1">
        <v>8</v>
      </c>
      <c r="C120" s="2">
        <v>3214</v>
      </c>
      <c r="D120">
        <v>3216.2009665747701</v>
      </c>
      <c r="E120">
        <v>3232.21169276517</v>
      </c>
      <c r="F120">
        <v>3200.1902403843801</v>
      </c>
      <c r="G120">
        <v>8.1145871064727597</v>
      </c>
    </row>
    <row r="121" spans="1:7" x14ac:dyDescent="0.3">
      <c r="A121" s="1">
        <v>2009</v>
      </c>
      <c r="B121" s="1">
        <v>9</v>
      </c>
      <c r="C121" s="2">
        <v>3219</v>
      </c>
      <c r="D121">
        <v>3220.8578234280199</v>
      </c>
      <c r="E121">
        <v>3236.8691473661602</v>
      </c>
      <c r="F121">
        <v>3204.84649948988</v>
      </c>
      <c r="G121">
        <v>8.1148900581369308</v>
      </c>
    </row>
    <row r="122" spans="1:7" x14ac:dyDescent="0.3">
      <c r="A122" s="1">
        <v>2009</v>
      </c>
      <c r="B122" s="1">
        <v>10</v>
      </c>
      <c r="C122" s="2">
        <v>3228</v>
      </c>
      <c r="D122">
        <v>3225.9244311887401</v>
      </c>
      <c r="E122">
        <v>3241.9365205188701</v>
      </c>
      <c r="F122">
        <v>3209.91234185862</v>
      </c>
      <c r="G122">
        <v>8.1152779755784294</v>
      </c>
    </row>
    <row r="123" spans="1:7" x14ac:dyDescent="0.3">
      <c r="A123" s="1">
        <v>2009</v>
      </c>
      <c r="B123" s="1">
        <v>11</v>
      </c>
      <c r="C123" s="2">
        <v>3247</v>
      </c>
      <c r="D123">
        <v>3235.7181645405099</v>
      </c>
      <c r="E123">
        <v>3251.7316825478301</v>
      </c>
      <c r="F123">
        <v>3219.70464653319</v>
      </c>
      <c r="G123">
        <v>8.1160020605094996</v>
      </c>
    </row>
    <row r="124" spans="1:7" x14ac:dyDescent="0.3">
      <c r="A124" s="1">
        <v>2009</v>
      </c>
      <c r="B124" s="1">
        <v>12</v>
      </c>
      <c r="C124" s="2">
        <v>3259</v>
      </c>
      <c r="D124">
        <v>3256.5772217092799</v>
      </c>
      <c r="E124">
        <v>3272.5939709547802</v>
      </c>
      <c r="F124">
        <v>3240.5604724637701</v>
      </c>
      <c r="G124">
        <v>8.1176397228734096</v>
      </c>
    </row>
    <row r="125" spans="1:7" x14ac:dyDescent="0.3">
      <c r="A125" s="1">
        <v>2010</v>
      </c>
      <c r="B125" s="1">
        <v>1</v>
      </c>
      <c r="C125" s="2">
        <v>3262</v>
      </c>
      <c r="D125">
        <v>3266.7693360712401</v>
      </c>
      <c r="E125">
        <v>3282.7882764721899</v>
      </c>
      <c r="F125">
        <v>3250.7503956702799</v>
      </c>
      <c r="G125">
        <v>8.1187502485020904</v>
      </c>
    </row>
    <row r="126" spans="1:7" x14ac:dyDescent="0.3">
      <c r="A126" s="1">
        <v>2010</v>
      </c>
      <c r="B126" s="1">
        <v>2</v>
      </c>
      <c r="C126" s="2">
        <v>3275</v>
      </c>
      <c r="D126">
        <v>3268.3058438595299</v>
      </c>
      <c r="E126">
        <v>3284.3253502327598</v>
      </c>
      <c r="F126">
        <v>3252.2863374863</v>
      </c>
      <c r="G126">
        <v>8.1190370956605609</v>
      </c>
    </row>
    <row r="127" spans="1:7" x14ac:dyDescent="0.3">
      <c r="A127" s="1">
        <v>2010</v>
      </c>
      <c r="B127" s="1">
        <v>3</v>
      </c>
      <c r="C127" s="2">
        <v>3281</v>
      </c>
      <c r="D127">
        <v>3283.6273780746601</v>
      </c>
      <c r="E127">
        <v>3299.6494210144301</v>
      </c>
      <c r="F127">
        <v>3267.6053351348901</v>
      </c>
      <c r="G127">
        <v>8.1203226832051598</v>
      </c>
    </row>
    <row r="128" spans="1:7" x14ac:dyDescent="0.3">
      <c r="A128" s="1">
        <v>2010</v>
      </c>
      <c r="B128" s="1">
        <v>4</v>
      </c>
      <c r="C128" s="2">
        <v>3286</v>
      </c>
      <c r="D128">
        <v>3287.7292585570699</v>
      </c>
      <c r="E128">
        <v>3303.7525182569302</v>
      </c>
      <c r="F128">
        <v>3271.70599885722</v>
      </c>
      <c r="G128">
        <v>8.1209393638951699</v>
      </c>
    </row>
    <row r="129" spans="1:7" x14ac:dyDescent="0.3">
      <c r="A129" s="1">
        <v>2010</v>
      </c>
      <c r="B129" s="1">
        <v>5</v>
      </c>
      <c r="C129" s="2">
        <v>3291</v>
      </c>
      <c r="D129">
        <v>3292.9086512607801</v>
      </c>
      <c r="E129">
        <v>3308.93294713154</v>
      </c>
      <c r="F129">
        <v>3276.8843553900201</v>
      </c>
      <c r="G129">
        <v>8.1214645180308693</v>
      </c>
    </row>
    <row r="130" spans="1:7" x14ac:dyDescent="0.3">
      <c r="A130" s="1">
        <v>2010</v>
      </c>
      <c r="B130" s="1">
        <v>6</v>
      </c>
      <c r="C130" s="2">
        <v>3299</v>
      </c>
      <c r="D130">
        <v>3297.8690667956798</v>
      </c>
      <c r="E130">
        <v>3313.8944190187799</v>
      </c>
      <c r="F130">
        <v>3281.8437145725702</v>
      </c>
      <c r="G130">
        <v>8.1219999005616099</v>
      </c>
    </row>
    <row r="131" spans="1:7" x14ac:dyDescent="0.3">
      <c r="A131" s="1">
        <v>2010</v>
      </c>
      <c r="B131" s="1">
        <v>7</v>
      </c>
      <c r="C131" s="2">
        <v>3303</v>
      </c>
      <c r="D131">
        <v>3306.4817817568601</v>
      </c>
      <c r="E131">
        <v>3322.5088661111099</v>
      </c>
      <c r="F131">
        <v>3290.4546974025998</v>
      </c>
      <c r="G131">
        <v>8.1228777826098799</v>
      </c>
    </row>
    <row r="132" spans="1:7" x14ac:dyDescent="0.3">
      <c r="A132" s="1">
        <v>2010</v>
      </c>
      <c r="B132" s="1">
        <v>8</v>
      </c>
      <c r="C132" s="2">
        <v>3305</v>
      </c>
      <c r="D132">
        <v>3309.5418618992799</v>
      </c>
      <c r="E132">
        <v>3325.5698316842299</v>
      </c>
      <c r="F132">
        <v>3293.5138921143198</v>
      </c>
      <c r="G132">
        <v>8.1233265383043491</v>
      </c>
    </row>
    <row r="133" spans="1:7" x14ac:dyDescent="0.3">
      <c r="A133" s="1">
        <v>2010</v>
      </c>
      <c r="B133" s="1">
        <v>9</v>
      </c>
      <c r="C133" s="2">
        <v>3316</v>
      </c>
      <c r="D133">
        <v>3311.3251763906501</v>
      </c>
      <c r="E133">
        <v>3327.35359373131</v>
      </c>
      <c r="F133">
        <v>3295.2967590499902</v>
      </c>
      <c r="G133">
        <v>8.1235533693473592</v>
      </c>
    </row>
    <row r="134" spans="1:7" x14ac:dyDescent="0.3">
      <c r="A134" s="1">
        <v>2010</v>
      </c>
      <c r="B134" s="1">
        <v>10</v>
      </c>
      <c r="C134" s="2">
        <v>3332</v>
      </c>
      <c r="D134">
        <v>3324.19135480973</v>
      </c>
      <c r="E134">
        <v>3340.2222913738101</v>
      </c>
      <c r="F134">
        <v>3308.1604182456499</v>
      </c>
      <c r="G134">
        <v>8.1248301670190894</v>
      </c>
    </row>
    <row r="135" spans="1:7" x14ac:dyDescent="0.3">
      <c r="A135" s="1">
        <v>2010</v>
      </c>
      <c r="B135" s="1">
        <v>11</v>
      </c>
      <c r="C135" s="2">
        <v>3346</v>
      </c>
      <c r="D135">
        <v>3340.81821720685</v>
      </c>
      <c r="E135">
        <v>3356.8529922338698</v>
      </c>
      <c r="F135">
        <v>3324.7834421798302</v>
      </c>
      <c r="G135">
        <v>8.1267755842048697</v>
      </c>
    </row>
    <row r="136" spans="1:7" x14ac:dyDescent="0.3">
      <c r="A136" s="1">
        <v>2010</v>
      </c>
      <c r="B136" s="1">
        <v>12</v>
      </c>
      <c r="C136" s="2">
        <v>3352</v>
      </c>
      <c r="D136">
        <v>3354.27561692169</v>
      </c>
      <c r="E136">
        <v>3370.3139198004901</v>
      </c>
      <c r="F136">
        <v>3338.2373140428899</v>
      </c>
      <c r="G136">
        <v>8.1285635768410192</v>
      </c>
    </row>
    <row r="137" spans="1:7" x14ac:dyDescent="0.3">
      <c r="A137" s="1">
        <v>2011</v>
      </c>
      <c r="B137" s="1">
        <v>1</v>
      </c>
      <c r="C137" s="2">
        <v>3356</v>
      </c>
      <c r="D137">
        <v>3358.75633570133</v>
      </c>
      <c r="E137">
        <v>3374.79619883139</v>
      </c>
      <c r="F137">
        <v>3342.7164725712601</v>
      </c>
      <c r="G137">
        <v>8.1293543463957807</v>
      </c>
    </row>
    <row r="138" spans="1:7" x14ac:dyDescent="0.3">
      <c r="A138" s="1">
        <v>2011</v>
      </c>
      <c r="B138" s="1">
        <v>2</v>
      </c>
      <c r="C138" s="2">
        <v>3361</v>
      </c>
      <c r="D138">
        <v>3362.6561397999999</v>
      </c>
      <c r="E138">
        <v>3378.69705919629</v>
      </c>
      <c r="F138">
        <v>3346.6152204036998</v>
      </c>
      <c r="G138">
        <v>8.12988968527997</v>
      </c>
    </row>
    <row r="139" spans="1:7" x14ac:dyDescent="0.3">
      <c r="A139" s="1">
        <v>2011</v>
      </c>
      <c r="B139" s="1">
        <v>3</v>
      </c>
      <c r="C139" s="2">
        <v>3368</v>
      </c>
      <c r="D139">
        <v>3367.8765994294599</v>
      </c>
      <c r="E139">
        <v>3383.9188572651201</v>
      </c>
      <c r="F139">
        <v>3351.8343415938102</v>
      </c>
      <c r="G139">
        <v>8.1305680356991701</v>
      </c>
    </row>
    <row r="140" spans="1:7" x14ac:dyDescent="0.3">
      <c r="A140" s="1">
        <v>2011</v>
      </c>
      <c r="B140" s="1">
        <v>4</v>
      </c>
      <c r="C140" s="2">
        <v>3371</v>
      </c>
      <c r="D140">
        <v>3375.23386770962</v>
      </c>
      <c r="E140">
        <v>3391.2780331503</v>
      </c>
      <c r="F140">
        <v>3359.18970226893</v>
      </c>
      <c r="G140">
        <v>8.1315348517555996</v>
      </c>
    </row>
    <row r="141" spans="1:7" x14ac:dyDescent="0.3">
      <c r="A141" s="1">
        <v>2011</v>
      </c>
      <c r="B141" s="1">
        <v>5</v>
      </c>
      <c r="C141" s="2">
        <v>3368</v>
      </c>
      <c r="D141">
        <v>3377.3464864289399</v>
      </c>
      <c r="E141">
        <v>3393.3914814793902</v>
      </c>
      <c r="F141">
        <v>3361.30149137849</v>
      </c>
      <c r="G141">
        <v>8.1319553161772706</v>
      </c>
    </row>
    <row r="142" spans="1:7" x14ac:dyDescent="0.3">
      <c r="A142" s="1">
        <v>2011</v>
      </c>
      <c r="B142" s="1">
        <v>6</v>
      </c>
      <c r="C142" s="2">
        <v>3371</v>
      </c>
      <c r="D142">
        <v>3373.3093521420601</v>
      </c>
      <c r="E142">
        <v>3389.3535175827501</v>
      </c>
      <c r="F142">
        <v>3357.2651867013801</v>
      </c>
      <c r="G142">
        <v>8.1315348517555996</v>
      </c>
    </row>
    <row r="143" spans="1:7" x14ac:dyDescent="0.3">
      <c r="A143" s="1">
        <v>2011</v>
      </c>
      <c r="B143" s="1">
        <v>7</v>
      </c>
      <c r="C143" s="2">
        <v>3371</v>
      </c>
      <c r="D143">
        <v>3377.7375956544201</v>
      </c>
      <c r="E143">
        <v>3393.78259070487</v>
      </c>
      <c r="F143">
        <v>3361.6926006039698</v>
      </c>
      <c r="G143">
        <v>8.1319553161772706</v>
      </c>
    </row>
    <row r="144" spans="1:7" x14ac:dyDescent="0.3">
      <c r="A144" s="1">
        <v>2011</v>
      </c>
      <c r="B144" s="1">
        <v>8</v>
      </c>
      <c r="C144" s="2">
        <v>3376</v>
      </c>
      <c r="D144">
        <v>3376.8376669037498</v>
      </c>
      <c r="E144">
        <v>3392.8826619542001</v>
      </c>
      <c r="F144">
        <v>3360.7926718532999</v>
      </c>
      <c r="G144">
        <v>8.1319553161772706</v>
      </c>
    </row>
    <row r="145" spans="1:7" x14ac:dyDescent="0.3">
      <c r="A145" s="1">
        <v>2011</v>
      </c>
      <c r="B145" s="1">
        <v>9</v>
      </c>
      <c r="C145" s="2">
        <v>3381</v>
      </c>
      <c r="D145">
        <v>3383.0335511173898</v>
      </c>
      <c r="E145">
        <v>3399.0799449329802</v>
      </c>
      <c r="F145">
        <v>3366.9871573017999</v>
      </c>
      <c r="G145">
        <v>8.1326642410198602</v>
      </c>
    </row>
    <row r="146" spans="1:7" x14ac:dyDescent="0.3">
      <c r="A146" s="1">
        <v>2011</v>
      </c>
      <c r="B146" s="1">
        <v>10</v>
      </c>
      <c r="C146" s="2">
        <v>3393</v>
      </c>
      <c r="D146">
        <v>3387.7873904032499</v>
      </c>
      <c r="E146">
        <v>3403.8352030821502</v>
      </c>
      <c r="F146">
        <v>3371.7395777243501</v>
      </c>
      <c r="G146">
        <v>8.1333833520582495</v>
      </c>
    </row>
    <row r="147" spans="1:7" x14ac:dyDescent="0.3">
      <c r="A147" s="1">
        <v>2011</v>
      </c>
      <c r="B147" s="1">
        <v>11</v>
      </c>
      <c r="C147" s="2">
        <v>3409</v>
      </c>
      <c r="D147">
        <v>3401.25248389751</v>
      </c>
      <c r="E147">
        <v>3417.3037838168598</v>
      </c>
      <c r="F147">
        <v>3385.2011839781499</v>
      </c>
      <c r="G147">
        <v>8.1351507619849297</v>
      </c>
    </row>
    <row r="148" spans="1:7" x14ac:dyDescent="0.3">
      <c r="A148" s="1">
        <v>2011</v>
      </c>
      <c r="B148" s="1">
        <v>12</v>
      </c>
      <c r="C148" s="2">
        <v>3417</v>
      </c>
      <c r="D148">
        <v>3417.7576319187401</v>
      </c>
      <c r="E148">
        <v>3433.8137613929598</v>
      </c>
      <c r="F148">
        <v>3401.70150244452</v>
      </c>
      <c r="G148">
        <v>8.13759848628907</v>
      </c>
    </row>
    <row r="149" spans="1:7" x14ac:dyDescent="0.3">
      <c r="A149" s="1">
        <v>2012</v>
      </c>
      <c r="B149" s="1">
        <v>1</v>
      </c>
      <c r="C149" s="2">
        <v>3403</v>
      </c>
      <c r="D149">
        <v>3424.0241713242399</v>
      </c>
      <c r="E149">
        <v>3440.08279262425</v>
      </c>
      <c r="F149">
        <v>3407.9655500242302</v>
      </c>
      <c r="G149">
        <v>8.1388613982418008</v>
      </c>
    </row>
    <row r="150" spans="1:7" x14ac:dyDescent="0.3">
      <c r="A150" s="1">
        <v>2012</v>
      </c>
      <c r="B150" s="1">
        <v>2</v>
      </c>
      <c r="C150" s="2">
        <v>3401</v>
      </c>
      <c r="D150">
        <v>3405.9142653898698</v>
      </c>
      <c r="E150">
        <v>3421.9685596969798</v>
      </c>
      <c r="F150">
        <v>3389.8599710827498</v>
      </c>
      <c r="G150">
        <v>8.1366683833617497</v>
      </c>
    </row>
    <row r="151" spans="1:7" x14ac:dyDescent="0.3">
      <c r="A151" s="1">
        <v>2012</v>
      </c>
      <c r="B151" s="1">
        <v>3</v>
      </c>
      <c r="C151" s="2">
        <v>3403</v>
      </c>
      <c r="D151">
        <v>3407.1894482202902</v>
      </c>
      <c r="E151">
        <v>3423.24313722647</v>
      </c>
      <c r="F151">
        <v>3391.1357592140998</v>
      </c>
      <c r="G151">
        <v>8.1363616035792496</v>
      </c>
    </row>
    <row r="152" spans="1:7" x14ac:dyDescent="0.3">
      <c r="A152" s="1">
        <v>2012</v>
      </c>
      <c r="B152" s="1">
        <v>4</v>
      </c>
      <c r="C152" s="2">
        <v>3407</v>
      </c>
      <c r="D152">
        <v>3409.3354980498498</v>
      </c>
      <c r="E152">
        <v>3425.3897923569698</v>
      </c>
      <c r="F152">
        <v>3393.2812037427402</v>
      </c>
      <c r="G152">
        <v>8.1366683833617497</v>
      </c>
    </row>
    <row r="153" spans="1:7" x14ac:dyDescent="0.3">
      <c r="A153" s="1">
        <v>2012</v>
      </c>
      <c r="B153" s="1">
        <v>5</v>
      </c>
      <c r="C153" s="2">
        <v>3413</v>
      </c>
      <c r="D153">
        <v>3413.7097646991101</v>
      </c>
      <c r="E153">
        <v>3429.7652792406002</v>
      </c>
      <c r="F153">
        <v>3397.65425015761</v>
      </c>
      <c r="G153">
        <v>8.1372868249021693</v>
      </c>
    </row>
    <row r="154" spans="1:7" x14ac:dyDescent="0.3">
      <c r="A154" s="1">
        <v>2012</v>
      </c>
      <c r="B154" s="1">
        <v>6</v>
      </c>
      <c r="C154" s="2">
        <v>3426</v>
      </c>
      <c r="D154">
        <v>3420.0364010686699</v>
      </c>
      <c r="E154">
        <v>3436.0937700375398</v>
      </c>
      <c r="F154">
        <v>3403.9790320997899</v>
      </c>
      <c r="G154">
        <v>8.1382266893615895</v>
      </c>
    </row>
    <row r="155" spans="1:7" x14ac:dyDescent="0.3">
      <c r="A155" s="1">
        <v>2012</v>
      </c>
      <c r="B155" s="1">
        <v>7</v>
      </c>
      <c r="C155" s="2">
        <v>3433</v>
      </c>
      <c r="D155">
        <v>3434.3844625247598</v>
      </c>
      <c r="E155">
        <v>3450.4459484875902</v>
      </c>
      <c r="F155">
        <v>3418.3229765619199</v>
      </c>
      <c r="G155">
        <v>8.1403132721740299</v>
      </c>
    </row>
    <row r="156" spans="1:7" x14ac:dyDescent="0.3">
      <c r="A156" s="1">
        <v>2012</v>
      </c>
      <c r="B156" s="1">
        <v>8</v>
      </c>
      <c r="C156" s="2">
        <v>3438</v>
      </c>
      <c r="D156">
        <v>3439.8867760614398</v>
      </c>
      <c r="E156">
        <v>3455.9505349902602</v>
      </c>
      <c r="F156">
        <v>3423.82301713263</v>
      </c>
      <c r="G156">
        <v>8.1414652611741598</v>
      </c>
    </row>
    <row r="157" spans="1:7" x14ac:dyDescent="0.3">
      <c r="A157" s="1">
        <v>2012</v>
      </c>
      <c r="B157" s="1">
        <v>9</v>
      </c>
      <c r="C157" s="2">
        <v>3439</v>
      </c>
      <c r="D157">
        <v>3444.78156608569</v>
      </c>
      <c r="E157">
        <v>3460.84697260229</v>
      </c>
      <c r="F157">
        <v>3428.71615956908</v>
      </c>
      <c r="G157">
        <v>8.1423002947915499</v>
      </c>
    </row>
    <row r="158" spans="1:7" x14ac:dyDescent="0.3">
      <c r="A158" s="1">
        <v>2012</v>
      </c>
      <c r="B158" s="1">
        <v>10</v>
      </c>
      <c r="C158" s="2">
        <v>3454</v>
      </c>
      <c r="D158">
        <v>3444.9894228102198</v>
      </c>
      <c r="E158">
        <v>3461.0551612477998</v>
      </c>
      <c r="F158">
        <v>3428.9236843726299</v>
      </c>
      <c r="G158">
        <v>8.1424685196244901</v>
      </c>
    </row>
    <row r="159" spans="1:7" x14ac:dyDescent="0.3">
      <c r="A159" s="1">
        <v>2012</v>
      </c>
      <c r="B159" s="1">
        <v>11</v>
      </c>
      <c r="C159" s="2">
        <v>3466</v>
      </c>
      <c r="D159">
        <v>3462.9861703882302</v>
      </c>
      <c r="E159">
        <v>3479.0569837357002</v>
      </c>
      <c r="F159">
        <v>3446.9153570407502</v>
      </c>
      <c r="G159">
        <v>8.1450405952365799</v>
      </c>
    </row>
    <row r="160" spans="1:7" x14ac:dyDescent="0.3">
      <c r="A160" s="1">
        <v>2012</v>
      </c>
      <c r="B160" s="1">
        <v>12</v>
      </c>
      <c r="C160" s="2">
        <v>3471</v>
      </c>
      <c r="D160">
        <v>3473.75997694639</v>
      </c>
      <c r="E160">
        <v>3489.8349798732602</v>
      </c>
      <c r="F160">
        <v>3457.6849740195298</v>
      </c>
      <c r="G160">
        <v>8.1471639659366009</v>
      </c>
    </row>
    <row r="161" spans="1:7" x14ac:dyDescent="0.3">
      <c r="A161" s="1">
        <v>2013</v>
      </c>
      <c r="B161" s="1">
        <v>1</v>
      </c>
      <c r="C161" s="2">
        <v>3486</v>
      </c>
      <c r="D161">
        <v>3477.5834690359702</v>
      </c>
      <c r="E161">
        <v>3493.6602516109101</v>
      </c>
      <c r="F161">
        <v>3461.5066864610199</v>
      </c>
      <c r="G161">
        <v>8.14806593060697</v>
      </c>
    </row>
    <row r="162" spans="1:7" x14ac:dyDescent="0.3">
      <c r="A162" s="1">
        <v>2013</v>
      </c>
      <c r="B162" s="1">
        <v>2</v>
      </c>
      <c r="C162" s="2">
        <v>3487</v>
      </c>
      <c r="D162">
        <v>3494.8454299637301</v>
      </c>
      <c r="E162">
        <v>3510.92767136253</v>
      </c>
      <c r="F162">
        <v>3478.7631885649298</v>
      </c>
      <c r="G162">
        <v>8.1508325822335497</v>
      </c>
    </row>
    <row r="163" spans="1:7" x14ac:dyDescent="0.3">
      <c r="A163" s="1">
        <v>2013</v>
      </c>
      <c r="B163" s="1">
        <v>3</v>
      </c>
      <c r="C163" s="2">
        <v>3493</v>
      </c>
      <c r="D163">
        <v>3492.5399712778699</v>
      </c>
      <c r="E163">
        <v>3508.6225829888099</v>
      </c>
      <c r="F163">
        <v>3476.4573595669299</v>
      </c>
      <c r="G163">
        <v>8.1510202645450391</v>
      </c>
    </row>
    <row r="164" spans="1:7" x14ac:dyDescent="0.3">
      <c r="A164" s="1">
        <v>2013</v>
      </c>
      <c r="B164" s="1">
        <v>4</v>
      </c>
      <c r="C164" s="2">
        <v>3494</v>
      </c>
      <c r="D164">
        <v>3500.2240932642198</v>
      </c>
      <c r="E164">
        <v>3516.3089436147102</v>
      </c>
      <c r="F164">
        <v>3484.13924291372</v>
      </c>
      <c r="G164">
        <v>8.1521548561616903</v>
      </c>
    </row>
    <row r="165" spans="1:7" x14ac:dyDescent="0.3">
      <c r="A165" s="1">
        <v>2013</v>
      </c>
      <c r="B165" s="1">
        <v>5</v>
      </c>
      <c r="C165" s="2">
        <v>3499</v>
      </c>
      <c r="D165">
        <v>3499.8650886540299</v>
      </c>
      <c r="E165">
        <v>3515.9503149050602</v>
      </c>
      <c r="F165">
        <v>3483.7798624030002</v>
      </c>
      <c r="G165">
        <v>8.1523453707929399</v>
      </c>
    </row>
    <row r="166" spans="1:7" x14ac:dyDescent="0.3">
      <c r="A166" s="1">
        <v>2013</v>
      </c>
      <c r="B166" s="1">
        <v>6</v>
      </c>
      <c r="C166" s="2">
        <v>3501</v>
      </c>
      <c r="D166">
        <v>3505.95104368591</v>
      </c>
      <c r="E166">
        <v>3522.0381614102498</v>
      </c>
      <c r="F166">
        <v>3489.8639259615702</v>
      </c>
      <c r="G166">
        <v>8.1533040109418504</v>
      </c>
    </row>
    <row r="167" spans="1:7" x14ac:dyDescent="0.3">
      <c r="A167" s="1">
        <v>2013</v>
      </c>
      <c r="B167" s="1">
        <v>7</v>
      </c>
      <c r="C167" s="2">
        <v>3504</v>
      </c>
      <c r="D167">
        <v>3507.1194254615498</v>
      </c>
      <c r="E167">
        <v>3523.2073053604699</v>
      </c>
      <c r="F167">
        <v>3491.0315455626401</v>
      </c>
      <c r="G167">
        <v>8.1536902977317798</v>
      </c>
    </row>
    <row r="168" spans="1:7" x14ac:dyDescent="0.3">
      <c r="A168" s="1">
        <v>2013</v>
      </c>
      <c r="B168" s="1">
        <v>8</v>
      </c>
      <c r="C168" s="2">
        <v>3504</v>
      </c>
      <c r="D168">
        <v>3510.4897791912799</v>
      </c>
      <c r="E168">
        <v>3526.5788083348498</v>
      </c>
      <c r="F168">
        <v>3494.4007500477001</v>
      </c>
      <c r="G168">
        <v>8.15427276012446</v>
      </c>
    </row>
    <row r="169" spans="1:7" x14ac:dyDescent="0.3">
      <c r="A169" s="1">
        <v>2013</v>
      </c>
      <c r="B169" s="1">
        <v>9</v>
      </c>
      <c r="C169" s="2">
        <v>3504</v>
      </c>
      <c r="D169">
        <v>3509.80483984391</v>
      </c>
      <c r="E169">
        <v>3525.8938689874899</v>
      </c>
      <c r="F169">
        <v>3493.7158107003402</v>
      </c>
      <c r="G169">
        <v>8.15427276012446</v>
      </c>
    </row>
    <row r="170" spans="1:7" x14ac:dyDescent="0.3">
      <c r="A170" s="1">
        <v>2013</v>
      </c>
      <c r="B170" s="1">
        <v>10</v>
      </c>
      <c r="C170" s="2">
        <v>3508</v>
      </c>
      <c r="D170">
        <v>3509.9440364823599</v>
      </c>
      <c r="E170">
        <v>3526.0330656259398</v>
      </c>
      <c r="F170">
        <v>3493.8550073387901</v>
      </c>
      <c r="G170">
        <v>8.15427276012446</v>
      </c>
    </row>
    <row r="171" spans="1:7" x14ac:dyDescent="0.3">
      <c r="A171" s="1">
        <v>2013</v>
      </c>
      <c r="B171" s="1">
        <v>11</v>
      </c>
      <c r="C171" s="2">
        <v>3526</v>
      </c>
      <c r="D171">
        <v>3514.7261454013601</v>
      </c>
      <c r="E171">
        <v>3530.8167180366199</v>
      </c>
      <c r="F171">
        <v>3498.6355727660998</v>
      </c>
      <c r="G171">
        <v>8.1550550355551295</v>
      </c>
    </row>
    <row r="172" spans="1:7" x14ac:dyDescent="0.3">
      <c r="A172" s="1">
        <v>2013</v>
      </c>
      <c r="B172" s="1">
        <v>12</v>
      </c>
      <c r="C172" s="2">
        <v>3535</v>
      </c>
      <c r="D172">
        <v>3535.4010894909102</v>
      </c>
      <c r="E172">
        <v>3551.4987656551002</v>
      </c>
      <c r="F172">
        <v>3519.3034133267302</v>
      </c>
      <c r="G172">
        <v>8.1586552597749407</v>
      </c>
    </row>
    <row r="173" spans="1:7" x14ac:dyDescent="0.3">
      <c r="A173" s="1">
        <v>2014</v>
      </c>
      <c r="B173" s="1">
        <v>1</v>
      </c>
      <c r="C173" s="2">
        <v>3545</v>
      </c>
      <c r="D173">
        <v>3542.0228223478398</v>
      </c>
      <c r="E173">
        <v>3558.1241470445598</v>
      </c>
      <c r="F173">
        <v>3525.9214976511098</v>
      </c>
      <c r="G173">
        <v>8.1605044160689495</v>
      </c>
    </row>
    <row r="174" spans="1:7" x14ac:dyDescent="0.3">
      <c r="A174" s="1">
        <v>2014</v>
      </c>
      <c r="B174" s="1">
        <v>2</v>
      </c>
      <c r="C174" s="2">
        <v>3559</v>
      </c>
      <c r="D174">
        <v>3552.7031150469602</v>
      </c>
      <c r="E174">
        <v>3568.8085692608201</v>
      </c>
      <c r="F174">
        <v>3536.5976608330998</v>
      </c>
      <c r="G174">
        <v>8.1625973459041106</v>
      </c>
    </row>
    <row r="175" spans="1:7" x14ac:dyDescent="0.3">
      <c r="A175" s="1">
        <v>2014</v>
      </c>
      <c r="B175" s="1">
        <v>3</v>
      </c>
      <c r="C175" s="2">
        <v>3565</v>
      </c>
      <c r="D175">
        <v>3567.36900499594</v>
      </c>
      <c r="E175">
        <v>3583.4803740991101</v>
      </c>
      <c r="F175">
        <v>3551.2576358927799</v>
      </c>
      <c r="G175">
        <v>8.1655951415007095</v>
      </c>
    </row>
    <row r="176" spans="1:7" x14ac:dyDescent="0.3">
      <c r="A176" s="1">
        <v>2014</v>
      </c>
      <c r="B176" s="1">
        <v>4</v>
      </c>
      <c r="C176" s="2">
        <v>3565</v>
      </c>
      <c r="D176">
        <v>3571.60412863079</v>
      </c>
      <c r="E176">
        <v>3587.71808035096</v>
      </c>
      <c r="F176">
        <v>3555.49017691062</v>
      </c>
      <c r="G176">
        <v>8.1669040684283996</v>
      </c>
    </row>
    <row r="177" spans="1:7" x14ac:dyDescent="0.3">
      <c r="A177" s="1">
        <v>2014</v>
      </c>
      <c r="B177" s="1">
        <v>5</v>
      </c>
      <c r="C177" s="2">
        <v>3577</v>
      </c>
      <c r="D177">
        <v>3570.7434466219902</v>
      </c>
      <c r="E177">
        <v>3586.8573983421602</v>
      </c>
      <c r="F177">
        <v>3554.6294949018202</v>
      </c>
      <c r="G177">
        <v>8.1669040684283996</v>
      </c>
    </row>
    <row r="178" spans="1:7" x14ac:dyDescent="0.3">
      <c r="A178" s="1">
        <v>2014</v>
      </c>
      <c r="B178" s="1">
        <v>6</v>
      </c>
      <c r="C178" s="2">
        <v>3578</v>
      </c>
      <c r="D178">
        <v>3585.3495498913899</v>
      </c>
      <c r="E178">
        <v>3601.4687525683198</v>
      </c>
      <c r="F178">
        <v>3569.2303472144499</v>
      </c>
      <c r="G178">
        <v>8.1695653684566096</v>
      </c>
    </row>
    <row r="179" spans="1:7" x14ac:dyDescent="0.3">
      <c r="A179" s="1">
        <v>2014</v>
      </c>
      <c r="B179" s="1">
        <v>7</v>
      </c>
      <c r="C179" s="2">
        <v>3579</v>
      </c>
      <c r="D179">
        <v>3583.58382725613</v>
      </c>
      <c r="E179">
        <v>3599.7034726693801</v>
      </c>
      <c r="F179">
        <v>3567.46418184288</v>
      </c>
      <c r="G179">
        <v>8.1697897569293296</v>
      </c>
    </row>
    <row r="180" spans="1:7" x14ac:dyDescent="0.3">
      <c r="A180" s="1">
        <v>2014</v>
      </c>
      <c r="B180" s="1">
        <v>8</v>
      </c>
      <c r="C180" s="2">
        <v>3555</v>
      </c>
      <c r="D180">
        <v>3585.1452651059499</v>
      </c>
      <c r="E180">
        <v>3601.2653540485298</v>
      </c>
      <c r="F180">
        <v>3569.0251761633599</v>
      </c>
      <c r="G180">
        <v>8.1700145473205907</v>
      </c>
    </row>
    <row r="181" spans="1:7" x14ac:dyDescent="0.3">
      <c r="A181" s="1">
        <v>2014</v>
      </c>
      <c r="B181" s="1">
        <v>9</v>
      </c>
      <c r="C181" s="2">
        <v>3553</v>
      </c>
      <c r="D181">
        <v>3555.9655595251402</v>
      </c>
      <c r="E181">
        <v>3572.0752227675898</v>
      </c>
      <c r="F181">
        <v>3539.8558962827001</v>
      </c>
      <c r="G181">
        <v>8.1647305738833005</v>
      </c>
    </row>
    <row r="182" spans="1:7" x14ac:dyDescent="0.3">
      <c r="A182" s="1">
        <v>2014</v>
      </c>
      <c r="B182" s="1">
        <v>10</v>
      </c>
      <c r="C182" s="2">
        <v>3577</v>
      </c>
      <c r="D182">
        <v>3559.4903997960801</v>
      </c>
      <c r="E182">
        <v>3575.5992148748701</v>
      </c>
      <c r="F182">
        <v>3543.38158471729</v>
      </c>
      <c r="G182">
        <v>8.1643007059435799</v>
      </c>
    </row>
    <row r="183" spans="1:7" x14ac:dyDescent="0.3">
      <c r="A183" s="1">
        <v>2014</v>
      </c>
      <c r="B183" s="1">
        <v>11</v>
      </c>
      <c r="C183" s="2">
        <v>3595</v>
      </c>
      <c r="D183">
        <v>3587.6364476970398</v>
      </c>
      <c r="E183">
        <v>3603.7556503739702</v>
      </c>
      <c r="F183">
        <v>3571.5172450200998</v>
      </c>
      <c r="G183">
        <v>8.1695653684566096</v>
      </c>
    </row>
    <row r="184" spans="1:7" x14ac:dyDescent="0.3">
      <c r="A184" s="1">
        <v>2014</v>
      </c>
      <c r="B184" s="1">
        <v>12</v>
      </c>
      <c r="C184" s="2">
        <v>3610</v>
      </c>
      <c r="D184">
        <v>3603.5632607589801</v>
      </c>
      <c r="E184">
        <v>3619.6905539674799</v>
      </c>
      <c r="F184">
        <v>3587.4359675504802</v>
      </c>
      <c r="G184">
        <v>8.1736658272599794</v>
      </c>
    </row>
    <row r="185" spans="1:7" x14ac:dyDescent="0.3">
      <c r="A185" s="1">
        <v>2015</v>
      </c>
      <c r="B185" s="1">
        <v>1</v>
      </c>
      <c r="C185" s="2">
        <v>3614</v>
      </c>
      <c r="D185">
        <v>3618.36552711681</v>
      </c>
      <c r="E185">
        <v>3634.4997584436601</v>
      </c>
      <c r="F185">
        <v>3602.2312957899699</v>
      </c>
      <c r="G185">
        <v>8.1771822177682605</v>
      </c>
    </row>
    <row r="186" spans="1:7" x14ac:dyDescent="0.3">
      <c r="A186" s="1">
        <v>2015</v>
      </c>
      <c r="B186" s="1">
        <v>2</v>
      </c>
      <c r="C186" s="2">
        <v>3618</v>
      </c>
      <c r="D186">
        <v>3620.1677371262899</v>
      </c>
      <c r="E186">
        <v>3636.3038486805599</v>
      </c>
      <c r="F186">
        <v>3604.0316255720199</v>
      </c>
      <c r="G186">
        <v>8.1781351582571098</v>
      </c>
    </row>
    <row r="187" spans="1:7" x14ac:dyDescent="0.3">
      <c r="A187" s="1">
        <v>2015</v>
      </c>
      <c r="B187" s="1">
        <v>3</v>
      </c>
      <c r="C187" s="2">
        <v>3633</v>
      </c>
      <c r="D187">
        <v>3624.6118805424499</v>
      </c>
      <c r="E187">
        <v>3640.7498849736198</v>
      </c>
      <c r="F187">
        <v>3608.4738761112799</v>
      </c>
      <c r="G187">
        <v>8.1790945097747105</v>
      </c>
    </row>
    <row r="188" spans="1:7" x14ac:dyDescent="0.3">
      <c r="A188" s="1">
        <v>2015</v>
      </c>
      <c r="B188" s="1">
        <v>4</v>
      </c>
      <c r="C188" s="2">
        <v>3643</v>
      </c>
      <c r="D188">
        <v>3641.7477097497199</v>
      </c>
      <c r="E188">
        <v>3657.8929250523001</v>
      </c>
      <c r="F188">
        <v>3625.6024944471401</v>
      </c>
      <c r="G188">
        <v>8.1827491375218493</v>
      </c>
    </row>
    <row r="189" spans="1:7" x14ac:dyDescent="0.3">
      <c r="A189" s="1">
        <v>2015</v>
      </c>
      <c r="B189" s="1">
        <v>5</v>
      </c>
      <c r="C189" s="2">
        <v>3663</v>
      </c>
      <c r="D189">
        <v>3650.2912776805201</v>
      </c>
      <c r="E189">
        <v>3666.4413989023101</v>
      </c>
      <c r="F189">
        <v>3634.1411564587302</v>
      </c>
      <c r="G189">
        <v>8.1852355649498207</v>
      </c>
    </row>
    <row r="190" spans="1:7" x14ac:dyDescent="0.3">
      <c r="A190" s="1">
        <v>2015</v>
      </c>
      <c r="B190" s="1">
        <v>6</v>
      </c>
      <c r="C190" s="2">
        <v>3705</v>
      </c>
      <c r="D190">
        <v>3672.60699870498</v>
      </c>
      <c r="E190">
        <v>3688.7671682528498</v>
      </c>
      <c r="F190">
        <v>3656.4468291571102</v>
      </c>
      <c r="G190">
        <v>8.1903282769447294</v>
      </c>
    </row>
    <row r="191" spans="1:7" x14ac:dyDescent="0.3">
      <c r="A191" s="1">
        <v>2015</v>
      </c>
      <c r="B191" s="1">
        <v>7</v>
      </c>
      <c r="C191" s="2"/>
      <c r="D191">
        <v>3718.5810613203698</v>
      </c>
      <c r="E191">
        <v>3734.7633563864201</v>
      </c>
      <c r="F191">
        <v>3702.39876625432</v>
      </c>
      <c r="G191">
        <v>8.20154197470894</v>
      </c>
    </row>
    <row r="192" spans="1:7" x14ac:dyDescent="0.3">
      <c r="A192" s="1">
        <v>2015</v>
      </c>
      <c r="B192" s="1">
        <v>8</v>
      </c>
      <c r="C192" s="2"/>
      <c r="D192">
        <v>3725.5705677893402</v>
      </c>
      <c r="E192">
        <v>3742.0810376653699</v>
      </c>
      <c r="F192">
        <v>3709.0600979133201</v>
      </c>
      <c r="G192">
        <v>8.3678681644193809</v>
      </c>
    </row>
    <row r="193" spans="1:7" x14ac:dyDescent="0.3">
      <c r="A193" s="1">
        <v>2015</v>
      </c>
      <c r="B193" s="1">
        <v>9</v>
      </c>
      <c r="C193" s="2"/>
      <c r="D193">
        <v>3732.5557024270001</v>
      </c>
      <c r="E193">
        <v>3749.0699874821098</v>
      </c>
      <c r="F193">
        <v>3716.04141737188</v>
      </c>
      <c r="G193">
        <v>8.3698017808371006</v>
      </c>
    </row>
    <row r="194" spans="1:7" x14ac:dyDescent="0.3">
      <c r="A194" s="1">
        <v>2015</v>
      </c>
      <c r="B194" s="1">
        <v>10</v>
      </c>
      <c r="C194" s="2"/>
      <c r="D194">
        <v>3739.5364679678401</v>
      </c>
      <c r="E194">
        <v>3756.0546032869602</v>
      </c>
      <c r="F194">
        <v>3723.0183326487199</v>
      </c>
      <c r="G194">
        <v>8.3717531790597803</v>
      </c>
    </row>
    <row r="195" spans="1:7" x14ac:dyDescent="0.3">
      <c r="A195" s="1">
        <v>2015</v>
      </c>
      <c r="B195" s="1">
        <v>11</v>
      </c>
      <c r="C195" s="2"/>
      <c r="D195">
        <v>3746.5128671446801</v>
      </c>
      <c r="E195">
        <v>3763.0348877177498</v>
      </c>
      <c r="F195">
        <v>3729.9908465716098</v>
      </c>
      <c r="G195">
        <v>8.3737223109546601</v>
      </c>
    </row>
    <row r="196" spans="1:7" x14ac:dyDescent="0.3">
      <c r="A196" s="1">
        <v>2015</v>
      </c>
      <c r="B196" s="1">
        <v>12</v>
      </c>
      <c r="C196" s="2"/>
      <c r="D196">
        <v>3753.48490268861</v>
      </c>
      <c r="E196">
        <v>3770.01084341057</v>
      </c>
      <c r="F196">
        <v>3736.9589619666499</v>
      </c>
      <c r="G196">
        <v>8.3757091283741492</v>
      </c>
    </row>
    <row r="197" spans="1:7" x14ac:dyDescent="0.3">
      <c r="A197" s="1">
        <v>2016</v>
      </c>
      <c r="B197" s="1">
        <v>1</v>
      </c>
      <c r="C197" s="2"/>
      <c r="D197">
        <v>3760.4525773290202</v>
      </c>
      <c r="E197">
        <v>3776.9824729997999</v>
      </c>
      <c r="F197">
        <v>3743.92268165824</v>
      </c>
      <c r="G197">
        <v>8.3777135831567406</v>
      </c>
    </row>
    <row r="198" spans="1:7" x14ac:dyDescent="0.3">
      <c r="A198" s="1">
        <v>2016</v>
      </c>
      <c r="B198" s="1">
        <v>2</v>
      </c>
      <c r="C198" s="2"/>
      <c r="D198">
        <v>3767.4158937935899</v>
      </c>
      <c r="E198">
        <v>3783.9497791180502</v>
      </c>
      <c r="F198">
        <v>3750.8820084691201</v>
      </c>
      <c r="G198">
        <v>8.3797356271279604</v>
      </c>
    </row>
    <row r="199" spans="1:7" x14ac:dyDescent="0.3">
      <c r="A199" s="1">
        <v>2016</v>
      </c>
      <c r="B199" s="1">
        <v>3</v>
      </c>
      <c r="C199" s="2"/>
      <c r="D199">
        <v>3774.3748548082799</v>
      </c>
      <c r="E199">
        <v>3790.9127643962302</v>
      </c>
      <c r="F199">
        <v>3757.8369452203401</v>
      </c>
      <c r="G199">
        <v>8.3817752121013704</v>
      </c>
    </row>
    <row r="200" spans="1:7" x14ac:dyDescent="0.3">
      <c r="A200" s="1">
        <v>2016</v>
      </c>
      <c r="B200" s="1">
        <v>4</v>
      </c>
      <c r="C200" s="2"/>
      <c r="D200">
        <v>3781.3294630973801</v>
      </c>
      <c r="E200">
        <v>3797.8714314635099</v>
      </c>
      <c r="F200">
        <v>3764.7874947312598</v>
      </c>
      <c r="G200">
        <v>8.3838322898794697</v>
      </c>
    </row>
    <row r="201" spans="1:7" x14ac:dyDescent="0.3">
      <c r="A201" s="1">
        <v>2016</v>
      </c>
      <c r="B201" s="1">
        <v>5</v>
      </c>
      <c r="C201" s="2"/>
      <c r="D201">
        <v>3788.2797213834401</v>
      </c>
      <c r="E201">
        <v>3804.82578294732</v>
      </c>
      <c r="F201">
        <v>3771.7336598195602</v>
      </c>
      <c r="G201">
        <v>8.38590681225471</v>
      </c>
    </row>
    <row r="202" spans="1:7" x14ac:dyDescent="0.3">
      <c r="A202" s="1">
        <v>2016</v>
      </c>
      <c r="B202" s="1">
        <v>6</v>
      </c>
      <c r="C202" s="2"/>
      <c r="D202">
        <v>3795.2256323873298</v>
      </c>
      <c r="E202">
        <v>3811.7758214734099</v>
      </c>
      <c r="F202">
        <v>3778.6754433012502</v>
      </c>
      <c r="G202">
        <v>8.3879987310103594</v>
      </c>
    </row>
    <row r="203" spans="1:7" x14ac:dyDescent="0.3">
      <c r="A203" s="1">
        <v>2016</v>
      </c>
      <c r="B203" s="1">
        <v>7</v>
      </c>
      <c r="C203" s="2"/>
      <c r="D203">
        <v>3802.1671988282001</v>
      </c>
      <c r="E203">
        <v>3818.72154966577</v>
      </c>
      <c r="F203">
        <v>3785.6128479906401</v>
      </c>
      <c r="G203">
        <v>8.3901079979215307</v>
      </c>
    </row>
    <row r="204" spans="1:7" x14ac:dyDescent="0.3">
      <c r="A204" s="1">
        <v>2016</v>
      </c>
      <c r="B204" s="1">
        <v>8</v>
      </c>
      <c r="C204" s="2"/>
      <c r="D204">
        <v>3809.1044234235201</v>
      </c>
      <c r="E204">
        <v>3825.6629701467</v>
      </c>
      <c r="F204">
        <v>3792.5458767003402</v>
      </c>
      <c r="G204">
        <v>8.3922345647560395</v>
      </c>
    </row>
    <row r="205" spans="1:7" x14ac:dyDescent="0.3">
      <c r="A205" s="1">
        <v>2016</v>
      </c>
      <c r="B205" s="1">
        <v>9</v>
      </c>
      <c r="C205" s="2"/>
      <c r="D205">
        <v>3816.0373088890401</v>
      </c>
      <c r="E205">
        <v>3832.6000855367802</v>
      </c>
      <c r="F205">
        <v>3799.4745322413</v>
      </c>
      <c r="G205">
        <v>8.3943783832754004</v>
      </c>
    </row>
    <row r="206" spans="1:7" x14ac:dyDescent="0.3">
      <c r="A206" s="1">
        <v>2016</v>
      </c>
      <c r="B206" s="1">
        <v>10</v>
      </c>
      <c r="C206" s="2"/>
      <c r="D206">
        <v>3822.9658579388201</v>
      </c>
      <c r="E206">
        <v>3839.5328984548901</v>
      </c>
      <c r="F206">
        <v>3806.3988174227602</v>
      </c>
      <c r="G206">
        <v>8.3965394052357194</v>
      </c>
    </row>
    <row r="207" spans="1:7" x14ac:dyDescent="0.3">
      <c r="A207" s="1">
        <v>2016</v>
      </c>
      <c r="B207" s="1">
        <v>11</v>
      </c>
      <c r="C207" s="2"/>
      <c r="D207">
        <v>3829.8900732852399</v>
      </c>
      <c r="E207">
        <v>3846.4614115181798</v>
      </c>
      <c r="F207">
        <v>3813.3187350522899</v>
      </c>
      <c r="G207">
        <v>8.3987175823886506</v>
      </c>
    </row>
    <row r="208" spans="1:7" x14ac:dyDescent="0.3">
      <c r="A208" s="1">
        <v>2016</v>
      </c>
      <c r="B208" s="1">
        <v>12</v>
      </c>
      <c r="C208" s="2"/>
      <c r="D208">
        <v>3836.80995763894</v>
      </c>
      <c r="E208">
        <v>3853.3856273421202</v>
      </c>
      <c r="F208">
        <v>3820.2342879357602</v>
      </c>
      <c r="G208">
        <v>8.4009128664822903</v>
      </c>
    </row>
    <row r="209" spans="1:7" x14ac:dyDescent="0.3">
      <c r="A209" s="1">
        <v>2017</v>
      </c>
      <c r="B209" s="1">
        <v>1</v>
      </c>
      <c r="C209" s="2"/>
      <c r="D209">
        <v>3843.7255137089101</v>
      </c>
      <c r="E209">
        <v>3860.3055485404702</v>
      </c>
      <c r="F209">
        <v>3827.1454788773399</v>
      </c>
      <c r="G209">
        <v>8.4031252092621092</v>
      </c>
    </row>
    <row r="210" spans="1:7" x14ac:dyDescent="0.3">
      <c r="A210" s="1">
        <v>2017</v>
      </c>
      <c r="B210" s="1">
        <v>2</v>
      </c>
      <c r="C210" s="2"/>
      <c r="D210">
        <v>3850.6367442024198</v>
      </c>
      <c r="E210">
        <v>3867.2211777253001</v>
      </c>
      <c r="F210">
        <v>3834.0523106795399</v>
      </c>
      <c r="G210">
        <v>8.4053545624718602</v>
      </c>
    </row>
    <row r="211" spans="1:7" x14ac:dyDescent="0.3">
      <c r="A211" s="1">
        <v>2017</v>
      </c>
      <c r="B211" s="1">
        <v>3</v>
      </c>
      <c r="C211" s="2"/>
      <c r="D211">
        <v>3857.5436518250499</v>
      </c>
      <c r="E211">
        <v>3874.1325175069601</v>
      </c>
      <c r="F211">
        <v>3840.9547861431402</v>
      </c>
      <c r="G211">
        <v>8.4076008778545095</v>
      </c>
    </row>
    <row r="212" spans="1:7" x14ac:dyDescent="0.3">
      <c r="A212" s="1">
        <v>2017</v>
      </c>
      <c r="B212" s="1">
        <v>4</v>
      </c>
      <c r="C212" s="2"/>
      <c r="D212">
        <v>3864.4462392807</v>
      </c>
      <c r="E212">
        <v>3881.0395704941402</v>
      </c>
      <c r="F212">
        <v>3847.8529080672602</v>
      </c>
      <c r="G212">
        <v>8.4098641071531208</v>
      </c>
    </row>
    <row r="213" spans="1:7" x14ac:dyDescent="0.3">
      <c r="A213" s="1">
        <v>2017</v>
      </c>
      <c r="B213" s="1">
        <v>5</v>
      </c>
      <c r="C213" s="2"/>
      <c r="D213">
        <v>3871.3445092715601</v>
      </c>
      <c r="E213">
        <v>3887.9423392938302</v>
      </c>
      <c r="F213">
        <v>3854.7466792493001</v>
      </c>
      <c r="G213">
        <v>8.4121442021117598</v>
      </c>
    </row>
    <row r="214" spans="1:7" x14ac:dyDescent="0.3">
      <c r="A214" s="1">
        <v>2017</v>
      </c>
      <c r="B214" s="1">
        <v>6</v>
      </c>
      <c r="C214" s="2"/>
      <c r="D214">
        <v>3878.2384644981498</v>
      </c>
      <c r="E214">
        <v>3894.8408265113198</v>
      </c>
      <c r="F214">
        <v>3861.6361024849798</v>
      </c>
      <c r="G214">
        <v>8.4144411144764</v>
      </c>
    </row>
    <row r="215" spans="1:7" x14ac:dyDescent="0.3">
      <c r="A215" s="1">
        <v>2017</v>
      </c>
      <c r="B215" s="1">
        <v>7</v>
      </c>
      <c r="C215" s="2"/>
      <c r="D215">
        <v>3885.12810765928</v>
      </c>
      <c r="E215">
        <v>3901.7350347502302</v>
      </c>
      <c r="F215">
        <v>3868.5211805683298</v>
      </c>
      <c r="G215">
        <v>8.4167547959958302</v>
      </c>
    </row>
    <row r="216" spans="1:7" x14ac:dyDescent="0.3">
      <c r="A216" s="1">
        <v>2017</v>
      </c>
      <c r="B216" s="1">
        <v>8</v>
      </c>
      <c r="C216" s="2"/>
      <c r="D216">
        <v>3892.0134414520799</v>
      </c>
      <c r="E216">
        <v>3908.6249666125</v>
      </c>
      <c r="F216">
        <v>3875.4019162916702</v>
      </c>
      <c r="G216">
        <v>8.4190851984225006</v>
      </c>
    </row>
    <row r="217" spans="1:7" x14ac:dyDescent="0.3">
      <c r="A217" s="1">
        <v>2017</v>
      </c>
      <c r="B217" s="1">
        <v>9</v>
      </c>
      <c r="C217" s="2"/>
      <c r="D217">
        <v>3898.8944685720098</v>
      </c>
      <c r="E217">
        <v>3915.5106246983801</v>
      </c>
      <c r="F217">
        <v>3882.27831244564</v>
      </c>
      <c r="G217">
        <v>8.4214322735134601</v>
      </c>
    </row>
    <row r="218" spans="1:7" x14ac:dyDescent="0.3">
      <c r="A218" s="1">
        <v>2017</v>
      </c>
      <c r="B218" s="1">
        <v>10</v>
      </c>
      <c r="C218" s="2"/>
      <c r="D218">
        <v>3905.7711917128199</v>
      </c>
      <c r="E218">
        <v>3922.3920116064601</v>
      </c>
      <c r="F218">
        <v>3889.1503718191798</v>
      </c>
      <c r="G218">
        <v>8.4237959730312006</v>
      </c>
    </row>
    <row r="219" spans="1:7" x14ac:dyDescent="0.3">
      <c r="A219" s="1">
        <v>2017</v>
      </c>
      <c r="B219" s="1">
        <v>11</v>
      </c>
      <c r="C219" s="2"/>
      <c r="D219">
        <v>3912.6436135665799</v>
      </c>
      <c r="E219">
        <v>3929.2691299336502</v>
      </c>
      <c r="F219">
        <v>3896.0180971995101</v>
      </c>
      <c r="G219">
        <v>8.4261762487445395</v>
      </c>
    </row>
    <row r="220" spans="1:7" x14ac:dyDescent="0.3">
      <c r="A220" s="1">
        <v>2017</v>
      </c>
      <c r="B220" s="1">
        <v>12</v>
      </c>
      <c r="C220" s="2"/>
      <c r="D220">
        <v>3919.5117368236902</v>
      </c>
      <c r="E220">
        <v>3936.14198227518</v>
      </c>
      <c r="F220">
        <v>3902.8814913721899</v>
      </c>
      <c r="G220">
        <v>8.4285730524295204</v>
      </c>
    </row>
    <row r="221" spans="1:7" x14ac:dyDescent="0.3">
      <c r="A221" s="1">
        <v>2018</v>
      </c>
      <c r="B221" s="1">
        <v>1</v>
      </c>
      <c r="C221" s="2"/>
      <c r="D221">
        <v>3926.3755641728499</v>
      </c>
      <c r="E221">
        <v>3943.01057122464</v>
      </c>
      <c r="F221">
        <v>3909.7405571210502</v>
      </c>
      <c r="G221">
        <v>8.4309863358702408</v>
      </c>
    </row>
    <row r="222" spans="1:7" x14ac:dyDescent="0.3">
      <c r="A222" s="1">
        <v>2018</v>
      </c>
      <c r="B222" s="1">
        <v>2</v>
      </c>
      <c r="C222" s="2"/>
      <c r="D222">
        <v>3933.2350983010801</v>
      </c>
      <c r="E222">
        <v>3949.87489937393</v>
      </c>
      <c r="F222">
        <v>3916.5952972282398</v>
      </c>
      <c r="G222">
        <v>8.4334160508597602</v>
      </c>
    </row>
    <row r="223" spans="1:7" x14ac:dyDescent="0.3">
      <c r="A223" s="1">
        <v>2018</v>
      </c>
      <c r="B223" s="1">
        <v>3</v>
      </c>
      <c r="C223" s="2"/>
      <c r="D223">
        <v>3940.0903418937501</v>
      </c>
      <c r="E223">
        <v>3956.7349693133001</v>
      </c>
      <c r="F223">
        <v>3923.44571447419</v>
      </c>
      <c r="G223">
        <v>8.4358621492009007</v>
      </c>
    </row>
    <row r="224" spans="1:7" x14ac:dyDescent="0.3">
      <c r="A224" s="1">
        <v>2018</v>
      </c>
      <c r="B224" s="1">
        <v>4</v>
      </c>
      <c r="C224" s="2"/>
      <c r="D224">
        <v>3946.9412976345002</v>
      </c>
      <c r="E224">
        <v>3963.5907836313399</v>
      </c>
      <c r="F224">
        <v>3930.29181163765</v>
      </c>
      <c r="G224">
        <v>8.4383245827071605</v>
      </c>
    </row>
    <row r="225" spans="1:7" x14ac:dyDescent="0.3">
      <c r="A225" s="1">
        <v>2018</v>
      </c>
      <c r="B225" s="1">
        <v>5</v>
      </c>
      <c r="C225" s="2"/>
      <c r="D225">
        <v>3953.7879682053299</v>
      </c>
      <c r="E225">
        <v>3970.4423449149899</v>
      </c>
      <c r="F225">
        <v>3937.1335914956599</v>
      </c>
      <c r="G225">
        <v>8.4408033032035394</v>
      </c>
    </row>
    <row r="226" spans="1:7" x14ac:dyDescent="0.3">
      <c r="A226" s="1">
        <v>2018</v>
      </c>
      <c r="B226" s="1">
        <v>6</v>
      </c>
      <c r="C226" s="2"/>
      <c r="D226">
        <v>3960.6303562865401</v>
      </c>
      <c r="E226">
        <v>3977.2896557495201</v>
      </c>
      <c r="F226">
        <v>3943.97105682356</v>
      </c>
      <c r="G226">
        <v>8.4432982625273691</v>
      </c>
    </row>
    <row r="227" spans="1:7" x14ac:dyDescent="0.3">
      <c r="A227" s="1">
        <v>2018</v>
      </c>
      <c r="B227" s="1">
        <v>7</v>
      </c>
      <c r="C227" s="2"/>
      <c r="D227">
        <v>3967.46846455677</v>
      </c>
      <c r="E227">
        <v>3984.1327187185602</v>
      </c>
      <c r="F227">
        <v>3950.8042103949801</v>
      </c>
      <c r="G227">
        <v>8.4458094125292007</v>
      </c>
    </row>
    <row r="228" spans="1:7" x14ac:dyDescent="0.3">
      <c r="A228" s="1">
        <v>2018</v>
      </c>
      <c r="B228" s="1">
        <v>8</v>
      </c>
      <c r="C228" s="2"/>
      <c r="D228">
        <v>3974.3022956929799</v>
      </c>
      <c r="E228">
        <v>3990.9715364041099</v>
      </c>
      <c r="F228">
        <v>3957.6330549818599</v>
      </c>
      <c r="G228">
        <v>8.4483367050735705</v>
      </c>
    </row>
    <row r="229" spans="1:7" x14ac:dyDescent="0.3">
      <c r="A229" s="1">
        <v>2018</v>
      </c>
      <c r="B229" s="1">
        <v>9</v>
      </c>
      <c r="C229" s="2"/>
      <c r="D229">
        <v>3981.1318523704499</v>
      </c>
      <c r="E229">
        <v>3997.8061113864801</v>
      </c>
      <c r="F229">
        <v>3964.4575933544202</v>
      </c>
      <c r="G229">
        <v>8.4508800920399203</v>
      </c>
    </row>
    <row r="230" spans="1:7" x14ac:dyDescent="0.3">
      <c r="A230" s="1">
        <v>2018</v>
      </c>
      <c r="B230" s="1">
        <v>10</v>
      </c>
      <c r="C230" s="2"/>
      <c r="D230">
        <v>3987.9571372627902</v>
      </c>
      <c r="E230">
        <v>4004.6364462443898</v>
      </c>
      <c r="F230">
        <v>3971.2778282811801</v>
      </c>
      <c r="G230">
        <v>8.4534395253233505</v>
      </c>
    </row>
    <row r="231" spans="1:7" x14ac:dyDescent="0.3">
      <c r="A231" s="1">
        <v>2018</v>
      </c>
      <c r="B231" s="1">
        <v>11</v>
      </c>
      <c r="C231" s="2"/>
      <c r="D231">
        <v>3994.7781530419302</v>
      </c>
      <c r="E231">
        <v>4011.4625435548801</v>
      </c>
      <c r="F231">
        <v>3978.0937625289798</v>
      </c>
      <c r="G231">
        <v>8.4560149568354799</v>
      </c>
    </row>
    <row r="232" spans="1:7" x14ac:dyDescent="0.3">
      <c r="A232" s="1">
        <v>2018</v>
      </c>
      <c r="B232" s="1">
        <v>12</v>
      </c>
      <c r="C232" s="2"/>
      <c r="D232">
        <v>4001.59490237815</v>
      </c>
      <c r="E232">
        <v>4018.2844058933802</v>
      </c>
      <c r="F232">
        <v>3984.9053988629198</v>
      </c>
      <c r="G232">
        <v>8.4586063385052501</v>
      </c>
    </row>
    <row r="233" spans="1:7" x14ac:dyDescent="0.3">
      <c r="A233" s="1">
        <v>2019</v>
      </c>
      <c r="B233" s="1">
        <v>1</v>
      </c>
      <c r="C233" s="2"/>
      <c r="D233">
        <v>4008.4073879400298</v>
      </c>
      <c r="E233">
        <v>4025.10203583366</v>
      </c>
      <c r="F233">
        <v>3991.7127400464001</v>
      </c>
      <c r="G233">
        <v>8.4612136222797592</v>
      </c>
    </row>
    <row r="234" spans="1:7" x14ac:dyDescent="0.3">
      <c r="A234" s="1">
        <v>2019</v>
      </c>
      <c r="B234" s="1">
        <v>2</v>
      </c>
      <c r="C234" s="2"/>
      <c r="D234">
        <v>4015.2156123945101</v>
      </c>
      <c r="E234">
        <v>4031.9154359478798</v>
      </c>
      <c r="F234">
        <v>3998.51578884114</v>
      </c>
      <c r="G234">
        <v>8.4638367601250604</v>
      </c>
    </row>
    <row r="235" spans="1:7" x14ac:dyDescent="0.3">
      <c r="A235" s="1">
        <v>2019</v>
      </c>
      <c r="B235" s="1">
        <v>3</v>
      </c>
      <c r="C235" s="2"/>
      <c r="D235">
        <v>4022.0195784068501</v>
      </c>
      <c r="E235">
        <v>4038.7246088065699</v>
      </c>
      <c r="F235">
        <v>4005.3145480071298</v>
      </c>
      <c r="G235">
        <v>8.4664757040269407</v>
      </c>
    </row>
    <row r="236" spans="1:7" x14ac:dyDescent="0.3">
      <c r="A236" s="1">
        <v>2019</v>
      </c>
      <c r="B236" s="1">
        <v>4</v>
      </c>
      <c r="C236" s="2"/>
      <c r="D236">
        <v>4028.81928864063</v>
      </c>
      <c r="E236">
        <v>4045.5295569786099</v>
      </c>
      <c r="F236">
        <v>4012.1090203026502</v>
      </c>
      <c r="G236">
        <v>8.4691304059917698</v>
      </c>
    </row>
    <row r="237" spans="1:7" x14ac:dyDescent="0.3">
      <c r="A237" s="1">
        <v>2019</v>
      </c>
      <c r="B237" s="1">
        <v>5</v>
      </c>
      <c r="C237" s="2"/>
      <c r="D237">
        <v>4035.6147457577799</v>
      </c>
      <c r="E237">
        <v>4052.33028303128</v>
      </c>
      <c r="F237">
        <v>4018.8992084842798</v>
      </c>
      <c r="G237">
        <v>8.4718008180472708</v>
      </c>
    </row>
    <row r="238" spans="1:7" x14ac:dyDescent="0.3">
      <c r="A238" s="1">
        <v>2019</v>
      </c>
      <c r="B238" s="1">
        <v>6</v>
      </c>
      <c r="C238" s="2"/>
      <c r="D238">
        <v>4042.40595241857</v>
      </c>
      <c r="E238">
        <v>4059.1267895302399</v>
      </c>
      <c r="F238">
        <v>4025.6851153069001</v>
      </c>
      <c r="G238">
        <v>8.4744868922433003</v>
      </c>
    </row>
    <row r="239" spans="1:7" x14ac:dyDescent="0.3">
      <c r="A239" s="1">
        <v>2019</v>
      </c>
      <c r="B239" s="1">
        <v>7</v>
      </c>
      <c r="C239" s="2"/>
      <c r="D239">
        <v>4049.1929112815801</v>
      </c>
      <c r="E239">
        <v>4065.9190790395</v>
      </c>
      <c r="F239">
        <v>4032.4667435236502</v>
      </c>
      <c r="G239">
        <v>8.4771885806526406</v>
      </c>
    </row>
    <row r="240" spans="1:7" x14ac:dyDescent="0.3">
      <c r="A240" s="1">
        <v>2019</v>
      </c>
      <c r="B240" s="1">
        <v>8</v>
      </c>
      <c r="C240" s="2"/>
      <c r="D240">
        <v>4055.9756250037499</v>
      </c>
      <c r="E240">
        <v>4072.7071541215</v>
      </c>
      <c r="F240">
        <v>4039.2440958860102</v>
      </c>
      <c r="G240">
        <v>8.4799058353718006</v>
      </c>
    </row>
    <row r="241" spans="1:7" x14ac:dyDescent="0.3">
      <c r="A241" s="1">
        <v>2019</v>
      </c>
      <c r="B241" s="1">
        <v>9</v>
      </c>
      <c r="C241" s="2"/>
      <c r="D241">
        <v>4062.75409624036</v>
      </c>
      <c r="E241">
        <v>4079.4910173370299</v>
      </c>
      <c r="F241">
        <v>4046.0171751436901</v>
      </c>
      <c r="G241">
        <v>8.4826386085217802</v>
      </c>
    </row>
    <row r="242" spans="1:7" x14ac:dyDescent="0.3">
      <c r="A242" s="1">
        <v>2019</v>
      </c>
      <c r="B242" s="1">
        <v>10</v>
      </c>
      <c r="C242" s="2"/>
      <c r="D242">
        <v>4069.52832764502</v>
      </c>
      <c r="E242">
        <v>4086.27067124529</v>
      </c>
      <c r="F242">
        <v>4052.78598404474</v>
      </c>
      <c r="G242">
        <v>8.4853868522488103</v>
      </c>
    </row>
    <row r="243" spans="1:7" x14ac:dyDescent="0.3">
      <c r="A243" s="1">
        <v>2019</v>
      </c>
      <c r="B243" s="1">
        <v>11</v>
      </c>
      <c r="C243" s="2"/>
      <c r="D243">
        <v>4076.29832186967</v>
      </c>
      <c r="E243">
        <v>4093.04611840386</v>
      </c>
      <c r="F243">
        <v>4059.55052533548</v>
      </c>
      <c r="G243">
        <v>8.48815051872519</v>
      </c>
    </row>
    <row r="244" spans="1:7" x14ac:dyDescent="0.3">
      <c r="A244" s="1">
        <v>2019</v>
      </c>
      <c r="B244" s="1">
        <v>12</v>
      </c>
      <c r="C244" s="2"/>
      <c r="D244">
        <v>4083.0640815646102</v>
      </c>
      <c r="E244">
        <v>4099.8173613687104</v>
      </c>
      <c r="F244">
        <v>4066.31080176051</v>
      </c>
      <c r="G244">
        <v>8.4909295601499704</v>
      </c>
    </row>
    <row r="245" spans="1:7" x14ac:dyDescent="0.3">
      <c r="A245" s="1">
        <v>2020</v>
      </c>
      <c r="B245" s="1">
        <v>1</v>
      </c>
      <c r="C245" s="2"/>
      <c r="D245">
        <v>4089.8256093784698</v>
      </c>
      <c r="E245">
        <v>4106.5844026942204</v>
      </c>
      <c r="F245">
        <v>4073.0668160627201</v>
      </c>
      <c r="G245">
        <v>8.4937239287497608</v>
      </c>
    </row>
    <row r="246" spans="1:7" x14ac:dyDescent="0.3">
      <c r="A246" s="1">
        <v>2020</v>
      </c>
      <c r="B246" s="1">
        <v>2</v>
      </c>
      <c r="C246" s="2"/>
      <c r="D246">
        <v>4096.58290795824</v>
      </c>
      <c r="E246">
        <v>4113.3472449331603</v>
      </c>
      <c r="F246">
        <v>4079.8185709833101</v>
      </c>
      <c r="G246">
        <v>8.4965335767794805</v>
      </c>
    </row>
    <row r="247" spans="1:7" x14ac:dyDescent="0.3">
      <c r="A247" s="1">
        <v>2020</v>
      </c>
      <c r="B247" s="1">
        <v>3</v>
      </c>
      <c r="C247" s="2"/>
      <c r="D247">
        <v>4103.33597994922</v>
      </c>
      <c r="E247">
        <v>4120.1058906367098</v>
      </c>
      <c r="F247">
        <v>4086.5660692617398</v>
      </c>
      <c r="G247">
        <v>8.4993584565230904</v>
      </c>
    </row>
    <row r="248" spans="1:7" x14ac:dyDescent="0.3">
      <c r="A248" s="1">
        <v>2020</v>
      </c>
      <c r="B248" s="1">
        <v>4</v>
      </c>
      <c r="C248" s="2"/>
      <c r="D248">
        <v>4110.0848279951097</v>
      </c>
      <c r="E248">
        <v>4126.86034235445</v>
      </c>
      <c r="F248">
        <v>4093.3093136357602</v>
      </c>
      <c r="G248">
        <v>8.5021985202943302</v>
      </c>
    </row>
    <row r="249" spans="1:7" x14ac:dyDescent="0.3">
      <c r="A249" s="1">
        <v>2020</v>
      </c>
      <c r="B249" s="1">
        <v>5</v>
      </c>
      <c r="C249" s="2"/>
      <c r="D249">
        <v>4116.82945473789</v>
      </c>
      <c r="E249">
        <v>4133.6106026343596</v>
      </c>
      <c r="F249">
        <v>4100.0483068414196</v>
      </c>
      <c r="G249">
        <v>8.5050537204374699</v>
      </c>
    </row>
    <row r="250" spans="1:7" x14ac:dyDescent="0.3">
      <c r="A250" s="1">
        <v>2020</v>
      </c>
      <c r="B250" s="1">
        <v>6</v>
      </c>
      <c r="C250" s="2"/>
      <c r="D250">
        <v>4123.5698628179498</v>
      </c>
      <c r="E250">
        <v>4140.3566740228398</v>
      </c>
      <c r="F250">
        <v>4106.7830516130498</v>
      </c>
      <c r="G250">
        <v>8.5079240093280504</v>
      </c>
    </row>
    <row r="251" spans="1:7" x14ac:dyDescent="0.3">
      <c r="A251" s="1">
        <v>2020</v>
      </c>
      <c r="B251" s="1">
        <v>7</v>
      </c>
      <c r="C251" s="2"/>
      <c r="D251">
        <v>4130.3060548739804</v>
      </c>
      <c r="E251">
        <v>4147.0985590646897</v>
      </c>
      <c r="F251">
        <v>4113.5135506832703</v>
      </c>
      <c r="G251">
        <v>8.51080933937358</v>
      </c>
    </row>
    <row r="252" spans="1:7" x14ac:dyDescent="0.3">
      <c r="A252" s="1">
        <v>2020</v>
      </c>
      <c r="B252" s="1">
        <v>8</v>
      </c>
      <c r="C252" s="2"/>
      <c r="D252">
        <v>4137.03803354305</v>
      </c>
      <c r="E252">
        <v>4153.8362603031401</v>
      </c>
      <c r="F252">
        <v>4120.2398067829599</v>
      </c>
      <c r="G252">
        <v>8.5137096630142999</v>
      </c>
    </row>
    <row r="253" spans="1:7" x14ac:dyDescent="0.3">
      <c r="A253" s="1">
        <v>2020</v>
      </c>
      <c r="B253" s="1">
        <v>9</v>
      </c>
      <c r="C253" s="2"/>
      <c r="D253">
        <v>4143.7658014605704</v>
      </c>
      <c r="E253">
        <v>4160.5697802798104</v>
      </c>
      <c r="F253">
        <v>4126.9618226413204</v>
      </c>
      <c r="G253">
        <v>8.5166249327238699</v>
      </c>
    </row>
    <row r="254" spans="1:7" x14ac:dyDescent="0.3">
      <c r="A254" s="1">
        <v>2020</v>
      </c>
      <c r="B254" s="1">
        <v>10</v>
      </c>
      <c r="C254" s="2"/>
      <c r="D254">
        <v>4150.48936126029</v>
      </c>
      <c r="E254">
        <v>4167.2991215347802</v>
      </c>
      <c r="F254">
        <v>4133.6796009858099</v>
      </c>
      <c r="G254">
        <v>8.5195551010100896</v>
      </c>
    </row>
    <row r="255" spans="1:7" x14ac:dyDescent="0.3">
      <c r="A255" s="1">
        <v>2020</v>
      </c>
      <c r="B255" s="1">
        <v>11</v>
      </c>
      <c r="C255" s="2"/>
      <c r="D255">
        <v>4157.2087155743402</v>
      </c>
      <c r="E255">
        <v>4174.02428660651</v>
      </c>
      <c r="F255">
        <v>4140.3931445421804</v>
      </c>
      <c r="G255">
        <v>8.5225001204156108</v>
      </c>
    </row>
    <row r="256" spans="1:7" x14ac:dyDescent="0.3">
      <c r="A256" s="1">
        <v>2020</v>
      </c>
      <c r="B256" s="1">
        <v>12</v>
      </c>
      <c r="C256" s="2"/>
      <c r="D256">
        <v>4163.9238670331897</v>
      </c>
      <c r="E256">
        <v>4180.7452780318999</v>
      </c>
      <c r="F256">
        <v>4147.1024560344704</v>
      </c>
      <c r="G256">
        <v>8.5254599435186602</v>
      </c>
    </row>
    <row r="257" spans="1:7" x14ac:dyDescent="0.3">
      <c r="A257" s="1">
        <v>2021</v>
      </c>
      <c r="B257" s="1">
        <v>1</v>
      </c>
      <c r="C257" s="2"/>
      <c r="D257">
        <v>4170.6348182656502</v>
      </c>
      <c r="E257">
        <v>4187.4620983462901</v>
      </c>
      <c r="F257">
        <v>4153.8075381850103</v>
      </c>
      <c r="G257">
        <v>8.5284345229336793</v>
      </c>
    </row>
    <row r="258" spans="1:7" x14ac:dyDescent="0.3">
      <c r="A258" s="1">
        <v>2021</v>
      </c>
      <c r="B258" s="1">
        <v>2</v>
      </c>
      <c r="C258" s="2"/>
      <c r="D258">
        <v>4177.3415718988999</v>
      </c>
      <c r="E258">
        <v>4194.1747500834299</v>
      </c>
      <c r="F258">
        <v>4160.50839371437</v>
      </c>
      <c r="G258">
        <v>8.5314238113121004</v>
      </c>
    </row>
    <row r="259" spans="1:7" x14ac:dyDescent="0.3">
      <c r="A259" s="1">
        <v>2021</v>
      </c>
      <c r="B259" s="1">
        <v>3</v>
      </c>
      <c r="C259" s="2"/>
      <c r="D259">
        <v>4184.04413055848</v>
      </c>
      <c r="E259">
        <v>4200.8832357755</v>
      </c>
      <c r="F259">
        <v>4167.20502534146</v>
      </c>
      <c r="G259">
        <v>8.5344277613429398</v>
      </c>
    </row>
    <row r="260" spans="1:7" x14ac:dyDescent="0.3">
      <c r="A260" s="1">
        <v>2021</v>
      </c>
      <c r="B260" s="1">
        <v>4</v>
      </c>
      <c r="C260" s="2"/>
      <c r="D260">
        <v>4190.7424968682899</v>
      </c>
      <c r="E260">
        <v>4207.5875579531303</v>
      </c>
      <c r="F260">
        <v>4173.8974357834404</v>
      </c>
      <c r="G260">
        <v>8.5374463257535993</v>
      </c>
    </row>
    <row r="261" spans="1:7" x14ac:dyDescent="0.3">
      <c r="A261" s="1">
        <v>2021</v>
      </c>
      <c r="B261" s="1">
        <v>5</v>
      </c>
      <c r="C261" s="2"/>
      <c r="D261">
        <v>4197.4366734505602</v>
      </c>
      <c r="E261">
        <v>4214.2877191453699</v>
      </c>
      <c r="F261">
        <v>4180.5856277557596</v>
      </c>
      <c r="G261">
        <v>8.5404794573104095</v>
      </c>
    </row>
    <row r="262" spans="1:7" x14ac:dyDescent="0.3">
      <c r="A262" s="1">
        <v>2021</v>
      </c>
      <c r="B262" s="1">
        <v>6</v>
      </c>
      <c r="C262" s="2"/>
      <c r="D262">
        <v>4204.1266629259298</v>
      </c>
      <c r="E262">
        <v>4220.9837218797202</v>
      </c>
      <c r="F262">
        <v>4187.2696039721304</v>
      </c>
      <c r="G262">
        <v>8.5435271088194291</v>
      </c>
    </row>
    <row r="263" spans="1:7" x14ac:dyDescent="0.3">
      <c r="A263" s="1">
        <v>2021</v>
      </c>
      <c r="B263" s="1">
        <v>7</v>
      </c>
      <c r="C263" s="2"/>
      <c r="D263">
        <v>4210.8124679133498</v>
      </c>
      <c r="E263">
        <v>4227.6755686821098</v>
      </c>
      <c r="F263">
        <v>4193.9493671445798</v>
      </c>
      <c r="G263">
        <v>8.5465892331270297</v>
      </c>
    </row>
    <row r="264" spans="1:7" x14ac:dyDescent="0.3">
      <c r="A264" s="1">
        <v>2021</v>
      </c>
      <c r="B264" s="1">
        <v>8</v>
      </c>
      <c r="C264" s="2"/>
      <c r="D264">
        <v>4217.4940910301602</v>
      </c>
      <c r="E264">
        <v>4234.3632620769204</v>
      </c>
      <c r="F264">
        <v>4200.6249199834001</v>
      </c>
      <c r="G264">
        <v>8.5496657831205791</v>
      </c>
    </row>
    <row r="265" spans="1:7" x14ac:dyDescent="0.3">
      <c r="A265" s="1">
        <v>2021</v>
      </c>
      <c r="B265" s="1">
        <v>9</v>
      </c>
      <c r="C265" s="2"/>
      <c r="D265">
        <v>4224.1715348920598</v>
      </c>
      <c r="E265">
        <v>4241.0468045869702</v>
      </c>
      <c r="F265">
        <v>4207.2962651971502</v>
      </c>
      <c r="G265">
        <v>8.5527567117291508</v>
      </c>
    </row>
    <row r="266" spans="1:7" x14ac:dyDescent="0.3">
      <c r="A266" s="1">
        <v>2021</v>
      </c>
      <c r="B266" s="1">
        <v>10</v>
      </c>
      <c r="C266" s="2"/>
      <c r="D266">
        <v>4230.8448021131198</v>
      </c>
      <c r="E266">
        <v>4247.7261987335296</v>
      </c>
      <c r="F266">
        <v>4213.9634054927001</v>
      </c>
      <c r="G266">
        <v>8.5558619719240792</v>
      </c>
    </row>
    <row r="267" spans="1:7" x14ac:dyDescent="0.3">
      <c r="A267" s="1">
        <v>2021</v>
      </c>
      <c r="B267" s="1">
        <v>11</v>
      </c>
      <c r="C267" s="2"/>
      <c r="D267">
        <v>4237.5138953057403</v>
      </c>
      <c r="E267">
        <v>4254.40144703632</v>
      </c>
      <c r="F267">
        <v>4220.6263435751698</v>
      </c>
      <c r="G267">
        <v>8.5589815167197099</v>
      </c>
    </row>
    <row r="268" spans="1:7" x14ac:dyDescent="0.3">
      <c r="A268" s="1">
        <v>2021</v>
      </c>
      <c r="B268" s="1">
        <v>12</v>
      </c>
      <c r="C268" s="2"/>
      <c r="D268">
        <v>4244.1788170807404</v>
      </c>
      <c r="E268">
        <v>4261.0725520135202</v>
      </c>
      <c r="F268">
        <v>4227.2850821479697</v>
      </c>
      <c r="G268">
        <v>8.5621152991739802</v>
      </c>
    </row>
    <row r="269" spans="1:7" x14ac:dyDescent="0.3">
      <c r="A269" s="1">
        <v>2022</v>
      </c>
      <c r="B269" s="1">
        <v>1</v>
      </c>
      <c r="C269" s="2"/>
      <c r="D269">
        <v>4250.8395700472702</v>
      </c>
      <c r="E269">
        <v>4267.7395161817403</v>
      </c>
      <c r="F269">
        <v>4233.9396239128</v>
      </c>
      <c r="G269">
        <v>8.56526327238908</v>
      </c>
    </row>
    <row r="270" spans="1:7" x14ac:dyDescent="0.3">
      <c r="A270" s="1">
        <v>2022</v>
      </c>
      <c r="B270" s="1">
        <v>2</v>
      </c>
      <c r="C270" s="2"/>
      <c r="D270">
        <v>4257.4961568128501</v>
      </c>
      <c r="E270">
        <v>4274.4023420560798</v>
      </c>
      <c r="F270">
        <v>4240.5899715696296</v>
      </c>
      <c r="G270">
        <v>8.5684253895120808</v>
      </c>
    </row>
    <row r="271" spans="1:7" x14ac:dyDescent="0.3">
      <c r="A271" s="1">
        <v>2022</v>
      </c>
      <c r="B271" s="1">
        <v>3</v>
      </c>
      <c r="C271" s="2"/>
      <c r="D271">
        <v>4264.1485799833899</v>
      </c>
      <c r="E271">
        <v>4281.0610321500599</v>
      </c>
      <c r="F271">
        <v>4247.23612781671</v>
      </c>
      <c r="G271">
        <v>8.57160160373558</v>
      </c>
    </row>
    <row r="272" spans="1:7" x14ac:dyDescent="0.3">
      <c r="A272" s="1">
        <v>2022</v>
      </c>
      <c r="B272" s="1">
        <v>4</v>
      </c>
      <c r="C272" s="2"/>
      <c r="D272">
        <v>4270.7968421631404</v>
      </c>
      <c r="E272">
        <v>4287.7155889756996</v>
      </c>
      <c r="F272">
        <v>4253.8780953505702</v>
      </c>
      <c r="G272">
        <v>8.5747918682982807</v>
      </c>
    </row>
    <row r="273" spans="1:7" x14ac:dyDescent="0.3">
      <c r="A273" s="1">
        <v>2022</v>
      </c>
      <c r="B273" s="1">
        <v>5</v>
      </c>
      <c r="C273" s="2"/>
      <c r="D273">
        <v>4277.4409459547396</v>
      </c>
      <c r="E273">
        <v>4294.3660150434698</v>
      </c>
      <c r="F273">
        <v>4260.5158768660203</v>
      </c>
      <c r="G273">
        <v>8.5779961364856696</v>
      </c>
    </row>
    <row r="274" spans="1:7" x14ac:dyDescent="0.3">
      <c r="A274" s="1">
        <v>2022</v>
      </c>
      <c r="B274" s="1">
        <v>6</v>
      </c>
      <c r="C274" s="2"/>
      <c r="D274">
        <v>4284.0808939592098</v>
      </c>
      <c r="E274">
        <v>4301.0123128622799</v>
      </c>
      <c r="F274">
        <v>4267.1494750561396</v>
      </c>
      <c r="G274">
        <v>8.5812143616306003</v>
      </c>
    </row>
    <row r="275" spans="1:7" x14ac:dyDescent="0.3">
      <c r="A275" s="1">
        <v>2022</v>
      </c>
      <c r="B275" s="1">
        <v>7</v>
      </c>
      <c r="C275" s="2"/>
      <c r="D275">
        <v>4290.7166887759304</v>
      </c>
      <c r="E275">
        <v>4307.6544849395495</v>
      </c>
      <c r="F275">
        <v>4273.7788926123103</v>
      </c>
      <c r="G275">
        <v>8.5844464971138894</v>
      </c>
    </row>
    <row r="276" spans="1:7" x14ac:dyDescent="0.3">
      <c r="A276" s="1">
        <v>2022</v>
      </c>
      <c r="B276" s="1">
        <v>8</v>
      </c>
      <c r="C276" s="2"/>
      <c r="D276">
        <v>4297.3483330026502</v>
      </c>
      <c r="E276">
        <v>4314.2925337811303</v>
      </c>
      <c r="F276">
        <v>4280.4041322241601</v>
      </c>
      <c r="G276">
        <v>8.5876924963649497</v>
      </c>
    </row>
    <row r="277" spans="1:7" x14ac:dyDescent="0.3">
      <c r="A277" s="1">
        <v>2022</v>
      </c>
      <c r="B277" s="1">
        <v>9</v>
      </c>
      <c r="C277" s="2"/>
      <c r="D277">
        <v>4303.9758292355</v>
      </c>
      <c r="E277">
        <v>4320.9264618913803</v>
      </c>
      <c r="F277">
        <v>4287.0251965796197</v>
      </c>
      <c r="G277">
        <v>8.5909523128623704</v>
      </c>
    </row>
    <row r="278" spans="1:7" x14ac:dyDescent="0.3">
      <c r="A278" s="1">
        <v>2022</v>
      </c>
      <c r="B278" s="1">
        <v>10</v>
      </c>
      <c r="C278" s="2"/>
      <c r="D278">
        <v>4310.5991800689999</v>
      </c>
      <c r="E278">
        <v>4327.55627177311</v>
      </c>
      <c r="F278">
        <v>4293.6420883648898</v>
      </c>
      <c r="G278">
        <v>8.5942259001345196</v>
      </c>
    </row>
    <row r="279" spans="1:7" x14ac:dyDescent="0.3">
      <c r="A279" s="1">
        <v>2022</v>
      </c>
      <c r="B279" s="1">
        <v>11</v>
      </c>
      <c r="C279" s="2"/>
      <c r="D279">
        <v>4317.2183880960201</v>
      </c>
      <c r="E279">
        <v>4334.1819659275998</v>
      </c>
      <c r="F279">
        <v>4300.2548102644396</v>
      </c>
      <c r="G279">
        <v>8.5975132117601198</v>
      </c>
    </row>
    <row r="280" spans="1:7" x14ac:dyDescent="0.3">
      <c r="A280" s="1">
        <v>2022</v>
      </c>
      <c r="B280" s="1">
        <v>12</v>
      </c>
      <c r="C280" s="2"/>
      <c r="D280">
        <v>4323.8334559078303</v>
      </c>
      <c r="E280">
        <v>4340.8035468546304</v>
      </c>
      <c r="F280">
        <v>4306.8633649610401</v>
      </c>
      <c r="G280">
        <v>8.6008142013688502</v>
      </c>
    </row>
    <row r="281" spans="1:7" x14ac:dyDescent="0.3">
      <c r="A281" s="1">
        <v>2023</v>
      </c>
      <c r="B281" s="1">
        <v>1</v>
      </c>
      <c r="C281" s="2"/>
      <c r="D281">
        <v>4330.4443860940801</v>
      </c>
      <c r="E281">
        <v>4347.4210170524602</v>
      </c>
      <c r="F281">
        <v>4313.4677551357099</v>
      </c>
      <c r="G281">
        <v>8.6041288226419201</v>
      </c>
    </row>
    <row r="282" spans="1:7" x14ac:dyDescent="0.3">
      <c r="A282" s="1">
        <v>2023</v>
      </c>
      <c r="B282" s="1">
        <v>2</v>
      </c>
      <c r="C282" s="2"/>
      <c r="D282">
        <v>4337.0511812427803</v>
      </c>
      <c r="E282">
        <v>4354.0343790178104</v>
      </c>
      <c r="F282">
        <v>4320.0679834677603</v>
      </c>
      <c r="G282">
        <v>8.6074570293126502</v>
      </c>
    </row>
    <row r="283" spans="1:7" x14ac:dyDescent="0.3">
      <c r="A283" s="1">
        <v>2023</v>
      </c>
      <c r="B283" s="1">
        <v>3</v>
      </c>
      <c r="C283" s="2"/>
      <c r="D283">
        <v>4343.6538439403503</v>
      </c>
      <c r="E283">
        <v>4360.6436352459104</v>
      </c>
      <c r="F283">
        <v>4326.6640526347901</v>
      </c>
      <c r="G283">
        <v>8.6107987751669999</v>
      </c>
    </row>
    <row r="284" spans="1:7" x14ac:dyDescent="0.3">
      <c r="A284" s="1">
        <v>2023</v>
      </c>
      <c r="B284" s="1">
        <v>4</v>
      </c>
      <c r="C284" s="2"/>
      <c r="D284">
        <v>4350.2523767715602</v>
      </c>
      <c r="E284">
        <v>4367.2487882304604</v>
      </c>
      <c r="F284">
        <v>4333.25596531265</v>
      </c>
      <c r="G284">
        <v>8.6141540140441997</v>
      </c>
    </row>
    <row r="285" spans="1:7" x14ac:dyDescent="0.3">
      <c r="A285" s="1">
        <v>2023</v>
      </c>
      <c r="B285" s="1">
        <v>5</v>
      </c>
      <c r="C285" s="2"/>
      <c r="D285">
        <v>4356.8467823195797</v>
      </c>
      <c r="E285">
        <v>4373.8498404636603</v>
      </c>
      <c r="F285">
        <v>4339.8437241755</v>
      </c>
      <c r="G285">
        <v>8.6175226998372505</v>
      </c>
    </row>
    <row r="286" spans="1:7" x14ac:dyDescent="0.3">
      <c r="A286" s="1">
        <v>2023</v>
      </c>
      <c r="B286" s="1">
        <v>6</v>
      </c>
      <c r="C286" s="2"/>
      <c r="D286">
        <v>4363.4370631659704</v>
      </c>
      <c r="E286">
        <v>4380.4467944362104</v>
      </c>
      <c r="F286">
        <v>4346.4273318957403</v>
      </c>
      <c r="G286">
        <v>8.6209047864935204</v>
      </c>
    </row>
    <row r="287" spans="1:7" x14ac:dyDescent="0.3">
      <c r="A287" s="1">
        <v>2023</v>
      </c>
      <c r="B287" s="1">
        <v>7</v>
      </c>
      <c r="C287" s="2"/>
      <c r="D287">
        <v>4370.0232218906704</v>
      </c>
      <c r="E287">
        <v>4387.0396526372697</v>
      </c>
      <c r="F287">
        <v>4353.0067911440801</v>
      </c>
      <c r="G287">
        <v>8.6243002280152492</v>
      </c>
    </row>
    <row r="288" spans="1:7" x14ac:dyDescent="0.3">
      <c r="A288" s="1">
        <v>2023</v>
      </c>
      <c r="B288" s="1">
        <v>8</v>
      </c>
      <c r="C288" s="2"/>
      <c r="D288">
        <v>4376.6052610720099</v>
      </c>
      <c r="E288">
        <v>4393.6284175545297</v>
      </c>
      <c r="F288">
        <v>4359.58210458949</v>
      </c>
      <c r="G288">
        <v>8.6277089784601593</v>
      </c>
    </row>
    <row r="289" spans="1:7" x14ac:dyDescent="0.3">
      <c r="A289" s="1">
        <v>2023</v>
      </c>
      <c r="B289" s="1">
        <v>9</v>
      </c>
      <c r="C289" s="2"/>
      <c r="D289">
        <v>4383.1831832866901</v>
      </c>
      <c r="E289">
        <v>4400.2130916741598</v>
      </c>
      <c r="F289">
        <v>4366.1532748992204</v>
      </c>
      <c r="G289">
        <v>8.6311309919419195</v>
      </c>
    </row>
    <row r="290" spans="1:7" x14ac:dyDescent="0.3">
      <c r="A290" s="1">
        <v>2023</v>
      </c>
      <c r="B290" s="1">
        <v>10</v>
      </c>
      <c r="C290" s="2"/>
      <c r="D290">
        <v>4389.7569911098099</v>
      </c>
      <c r="E290">
        <v>4406.7936774808404</v>
      </c>
      <c r="F290">
        <v>4372.7203047387902</v>
      </c>
      <c r="G290">
        <v>8.6345662226307294</v>
      </c>
    </row>
    <row r="291" spans="1:7" x14ac:dyDescent="0.3">
      <c r="A291" s="1">
        <v>2023</v>
      </c>
      <c r="B291" s="1">
        <v>11</v>
      </c>
      <c r="C291" s="2"/>
      <c r="D291">
        <v>4396.3266871148799</v>
      </c>
      <c r="E291">
        <v>4413.3701774577503</v>
      </c>
      <c r="F291">
        <v>4379.2831967720103</v>
      </c>
      <c r="G291">
        <v>8.6380146247538505</v>
      </c>
    </row>
    <row r="292" spans="1:7" x14ac:dyDescent="0.3">
      <c r="A292" s="1">
        <v>2023</v>
      </c>
      <c r="B292" s="1">
        <v>12</v>
      </c>
      <c r="C292" s="2"/>
      <c r="D292">
        <v>4402.8922738737601</v>
      </c>
      <c r="E292">
        <v>4419.9425940865603</v>
      </c>
      <c r="F292">
        <v>4385.8419536609599</v>
      </c>
      <c r="G292">
        <v>8.6414761525960699</v>
      </c>
    </row>
    <row r="293" spans="1:7" x14ac:dyDescent="0.3">
      <c r="A293" s="1">
        <v>2024</v>
      </c>
      <c r="B293" s="1">
        <v>1</v>
      </c>
      <c r="C293" s="2"/>
      <c r="D293">
        <v>4409.45375395672</v>
      </c>
      <c r="E293">
        <v>4426.5109298474599</v>
      </c>
      <c r="F293">
        <v>4392.3965780659901</v>
      </c>
      <c r="G293">
        <v>8.6449507605003202</v>
      </c>
    </row>
    <row r="294" spans="1:7" x14ac:dyDescent="0.3">
      <c r="A294" s="1">
        <v>2024</v>
      </c>
      <c r="B294" s="1">
        <v>2</v>
      </c>
      <c r="C294" s="2"/>
      <c r="D294">
        <v>4416.0111299324499</v>
      </c>
      <c r="E294">
        <v>4433.0751872191504</v>
      </c>
      <c r="F294">
        <v>4398.9470726457403</v>
      </c>
      <c r="G294">
        <v>8.6484384028681003</v>
      </c>
    </row>
    <row r="295" spans="1:7" x14ac:dyDescent="0.3">
      <c r="A295" s="1">
        <v>2024</v>
      </c>
      <c r="B295" s="1">
        <v>3</v>
      </c>
      <c r="C295" s="2"/>
      <c r="D295">
        <v>4422.5644043679804</v>
      </c>
      <c r="E295">
        <v>4439.6353686788298</v>
      </c>
      <c r="F295">
        <v>4405.4934400571201</v>
      </c>
      <c r="G295">
        <v>8.6519390341600406</v>
      </c>
    </row>
    <row r="296" spans="1:7" x14ac:dyDescent="0.3">
      <c r="A296" s="1">
        <v>2024</v>
      </c>
      <c r="B296" s="1">
        <v>4</v>
      </c>
      <c r="C296" s="2"/>
      <c r="D296">
        <v>4429.1135798287696</v>
      </c>
      <c r="E296">
        <v>4446.1914767022199</v>
      </c>
      <c r="F296">
        <v>4412.0356829553202</v>
      </c>
      <c r="G296">
        <v>8.6554526088964003</v>
      </c>
    </row>
    <row r="297" spans="1:7" x14ac:dyDescent="0.3">
      <c r="A297" s="1">
        <v>2024</v>
      </c>
      <c r="B297" s="1">
        <v>5</v>
      </c>
      <c r="C297" s="2"/>
      <c r="D297">
        <v>4435.6586588786704</v>
      </c>
      <c r="E297">
        <v>4452.7435137635503</v>
      </c>
      <c r="F297">
        <v>4418.5738039937996</v>
      </c>
      <c r="G297">
        <v>8.6589790816575398</v>
      </c>
    </row>
    <row r="298" spans="1:7" x14ac:dyDescent="0.3">
      <c r="A298" s="1">
        <v>2024</v>
      </c>
      <c r="B298" s="1">
        <v>6</v>
      </c>
      <c r="C298" s="2"/>
      <c r="D298">
        <v>4442.1996440799303</v>
      </c>
      <c r="E298">
        <v>4459.2914823355604</v>
      </c>
      <c r="F298">
        <v>4425.1078058243002</v>
      </c>
      <c r="G298">
        <v>8.6625184070844394</v>
      </c>
    </row>
    <row r="299" spans="1:7" x14ac:dyDescent="0.3">
      <c r="A299" s="1">
        <v>2024</v>
      </c>
      <c r="B299" s="1">
        <v>7</v>
      </c>
      <c r="C299" s="2"/>
      <c r="D299">
        <v>4448.7365379931798</v>
      </c>
      <c r="E299">
        <v>4465.8353848895204</v>
      </c>
      <c r="F299">
        <v>4431.6376910968302</v>
      </c>
      <c r="G299">
        <v>8.6660705398792093</v>
      </c>
    </row>
    <row r="300" spans="1:7" x14ac:dyDescent="0.3">
      <c r="A300" s="1">
        <v>2024</v>
      </c>
      <c r="B300" s="1">
        <v>8</v>
      </c>
      <c r="C300" s="2"/>
      <c r="D300">
        <v>4455.2693431774596</v>
      </c>
      <c r="E300">
        <v>4472.3752238952202</v>
      </c>
      <c r="F300">
        <v>4438.1634624597</v>
      </c>
      <c r="G300">
        <v>8.6696354348055298</v>
      </c>
    </row>
    <row r="301" spans="1:7" x14ac:dyDescent="0.3">
      <c r="A301" s="1">
        <v>2024</v>
      </c>
      <c r="B301" s="1">
        <v>9</v>
      </c>
      <c r="C301" s="2"/>
      <c r="D301">
        <v>4461.7980621902097</v>
      </c>
      <c r="E301">
        <v>4478.9110018209603</v>
      </c>
      <c r="F301">
        <v>4444.6851225594701</v>
      </c>
      <c r="G301">
        <v>8.6732130466891597</v>
      </c>
    </row>
    <row r="302" spans="1:7" x14ac:dyDescent="0.3">
      <c r="A302" s="1">
        <v>2024</v>
      </c>
      <c r="B302" s="1">
        <v>10</v>
      </c>
      <c r="C302" s="2"/>
      <c r="D302">
        <v>4468.3226975872703</v>
      </c>
      <c r="E302">
        <v>4485.4427211335596</v>
      </c>
      <c r="F302">
        <v>4451.2026740409901</v>
      </c>
      <c r="G302">
        <v>8.6768033304183998</v>
      </c>
    </row>
    <row r="303" spans="1:7" x14ac:dyDescent="0.3">
      <c r="A303" s="1">
        <v>2024</v>
      </c>
      <c r="B303" s="1">
        <v>11</v>
      </c>
      <c r="C303" s="2"/>
      <c r="D303">
        <v>4474.84325192289</v>
      </c>
      <c r="E303">
        <v>4491.9703842983999</v>
      </c>
      <c r="F303">
        <v>4457.71611954738</v>
      </c>
      <c r="G303">
        <v>8.6804062409445901</v>
      </c>
    </row>
    <row r="304" spans="1:7" x14ac:dyDescent="0.3">
      <c r="A304" s="1">
        <v>2024</v>
      </c>
      <c r="B304" s="1">
        <v>12</v>
      </c>
      <c r="C304" s="2"/>
      <c r="D304">
        <v>4481.3597277496901</v>
      </c>
      <c r="E304">
        <v>4498.4939937793397</v>
      </c>
      <c r="F304">
        <v>4464.2254617200497</v>
      </c>
      <c r="G304">
        <v>8.68402173328254</v>
      </c>
    </row>
    <row r="305" spans="1:7" x14ac:dyDescent="0.3">
      <c r="A305" s="1">
        <v>2025</v>
      </c>
      <c r="B305" s="1">
        <v>1</v>
      </c>
      <c r="C305" s="2"/>
      <c r="D305">
        <v>4487.8721276187398</v>
      </c>
      <c r="E305">
        <v>4505.0135520388003</v>
      </c>
      <c r="F305">
        <v>4470.7307031986802</v>
      </c>
      <c r="G305">
        <v>8.6876497625110094</v>
      </c>
    </row>
    <row r="306" spans="1:7" x14ac:dyDescent="0.3">
      <c r="A306" s="1">
        <v>2025</v>
      </c>
      <c r="B306" s="1">
        <v>2</v>
      </c>
      <c r="C306" s="2"/>
      <c r="D306">
        <v>4494.3804540794699</v>
      </c>
      <c r="E306">
        <v>4511.5290615377298</v>
      </c>
      <c r="F306">
        <v>4477.23184662122</v>
      </c>
      <c r="G306">
        <v>8.6912902837731796</v>
      </c>
    </row>
    <row r="307" spans="1:7" x14ac:dyDescent="0.3">
      <c r="A307" s="1">
        <v>2025</v>
      </c>
      <c r="B307" s="1">
        <v>3</v>
      </c>
      <c r="C307" s="2"/>
      <c r="D307">
        <v>4500.8847096797499</v>
      </c>
      <c r="E307">
        <v>4518.0405247356002</v>
      </c>
      <c r="F307">
        <v>4483.7288946239096</v>
      </c>
      <c r="G307">
        <v>8.69494325227706</v>
      </c>
    </row>
    <row r="308" spans="1:7" x14ac:dyDescent="0.3">
      <c r="A308" s="1">
        <v>2025</v>
      </c>
      <c r="B308" s="1">
        <v>4</v>
      </c>
      <c r="C308" s="2"/>
      <c r="D308">
        <v>4507.3848969658402</v>
      </c>
      <c r="E308">
        <v>4524.5479440904301</v>
      </c>
      <c r="F308">
        <v>4490.2218498412503</v>
      </c>
      <c r="G308">
        <v>8.6986086232959892</v>
      </c>
    </row>
    <row r="309" spans="1:7" x14ac:dyDescent="0.3">
      <c r="A309" s="1">
        <v>2025</v>
      </c>
      <c r="B309" s="1">
        <v>5</v>
      </c>
      <c r="C309" s="2"/>
      <c r="D309">
        <v>4513.8810184824097</v>
      </c>
      <c r="E309">
        <v>4531.05132205877</v>
      </c>
      <c r="F309">
        <v>4496.7107149060403</v>
      </c>
      <c r="G309">
        <v>8.7022863521690503</v>
      </c>
    </row>
    <row r="310" spans="1:7" x14ac:dyDescent="0.3">
      <c r="A310" s="1">
        <v>2025</v>
      </c>
      <c r="B310" s="1">
        <v>6</v>
      </c>
      <c r="C310" s="2"/>
      <c r="D310">
        <v>4520.3730767725201</v>
      </c>
      <c r="E310">
        <v>4537.5506610957</v>
      </c>
      <c r="F310">
        <v>4503.1954924493502</v>
      </c>
      <c r="G310">
        <v>8.7059763943014907</v>
      </c>
    </row>
    <row r="311" spans="1:7" x14ac:dyDescent="0.3">
      <c r="A311" s="1">
        <v>2025</v>
      </c>
      <c r="B311" s="1">
        <v>7</v>
      </c>
      <c r="C311" s="2"/>
      <c r="D311">
        <v>4526.8610743776799</v>
      </c>
      <c r="E311">
        <v>4544.0459636548603</v>
      </c>
      <c r="F311">
        <v>4509.6761851005103</v>
      </c>
      <c r="G311">
        <v>8.7096787051651994</v>
      </c>
    </row>
    <row r="312" spans="1:7" x14ac:dyDescent="0.3">
      <c r="A312" s="1">
        <v>2025</v>
      </c>
      <c r="B312" s="1">
        <v>8</v>
      </c>
      <c r="C312" s="2"/>
      <c r="D312">
        <v>4533.3450138377802</v>
      </c>
      <c r="E312">
        <v>4550.5372321884097</v>
      </c>
      <c r="F312">
        <v>4516.1527954871599</v>
      </c>
      <c r="G312">
        <v>8.7133932402990997</v>
      </c>
    </row>
    <row r="313" spans="1:7" x14ac:dyDescent="0.3">
      <c r="A313" s="1">
        <v>2025</v>
      </c>
      <c r="B313" s="1">
        <v>9</v>
      </c>
      <c r="C313" s="2"/>
      <c r="D313">
        <v>4539.82489769113</v>
      </c>
      <c r="E313">
        <v>4557.0244691470798</v>
      </c>
      <c r="F313">
        <v>4522.6253262351902</v>
      </c>
      <c r="G313">
        <v>8.7171199553095793</v>
      </c>
    </row>
    <row r="314" spans="1:7" x14ac:dyDescent="0.3">
      <c r="A314" s="1">
        <v>2025</v>
      </c>
      <c r="B314" s="1">
        <v>10</v>
      </c>
      <c r="C314" s="2"/>
      <c r="D314">
        <v>4546.3007284744499</v>
      </c>
      <c r="E314">
        <v>4563.5076769801199</v>
      </c>
      <c r="F314">
        <v>4529.0937799687699</v>
      </c>
      <c r="G314">
        <v>8.7208588058709307</v>
      </c>
    </row>
    <row r="315" spans="1:7" x14ac:dyDescent="0.3">
      <c r="A315" s="1">
        <v>2025</v>
      </c>
      <c r="B315" s="1">
        <v>11</v>
      </c>
      <c r="C315" s="2"/>
      <c r="D315">
        <v>4552.77250872287</v>
      </c>
      <c r="E315">
        <v>4569.9868581353503</v>
      </c>
      <c r="F315">
        <v>4535.5581593103798</v>
      </c>
      <c r="G315">
        <v>8.7246097477257205</v>
      </c>
    </row>
    <row r="316" spans="1:7" x14ac:dyDescent="0.3">
      <c r="A316" s="1">
        <v>2025</v>
      </c>
      <c r="B316" s="1">
        <v>12</v>
      </c>
      <c r="C316" s="2"/>
      <c r="D316">
        <v>4559.2402409699398</v>
      </c>
      <c r="E316">
        <v>4576.46201505913</v>
      </c>
      <c r="F316">
        <v>4542.0184668807397</v>
      </c>
      <c r="G316">
        <v>8.7283727366852499</v>
      </c>
    </row>
    <row r="317" spans="1:7" x14ac:dyDescent="0.3">
      <c r="A317" s="1">
        <v>2026</v>
      </c>
      <c r="B317" s="1">
        <v>1</v>
      </c>
      <c r="C317" s="2"/>
      <c r="D317">
        <v>4565.7039277476297</v>
      </c>
      <c r="E317">
        <v>4582.9331501963698</v>
      </c>
      <c r="F317">
        <v>4548.4747052988796</v>
      </c>
      <c r="G317">
        <v>8.7321477286299505</v>
      </c>
    </row>
    <row r="318" spans="1:7" x14ac:dyDescent="0.3">
      <c r="A318" s="1">
        <v>2026</v>
      </c>
      <c r="B318" s="1">
        <v>2</v>
      </c>
      <c r="C318" s="2"/>
      <c r="D318">
        <v>4572.1635715863104</v>
      </c>
      <c r="E318">
        <v>4589.40026599054</v>
      </c>
      <c r="F318">
        <v>4554.9268771820798</v>
      </c>
      <c r="G318">
        <v>8.7359346795097306</v>
      </c>
    </row>
    <row r="319" spans="1:7" x14ac:dyDescent="0.3">
      <c r="A319" s="1">
        <v>2026</v>
      </c>
      <c r="B319" s="1">
        <v>3</v>
      </c>
      <c r="C319" s="2"/>
      <c r="D319">
        <v>4578.61917501479</v>
      </c>
      <c r="E319">
        <v>4595.8633648836603</v>
      </c>
      <c r="F319">
        <v>4561.3749851459197</v>
      </c>
      <c r="G319">
        <v>8.7397335453444391</v>
      </c>
    </row>
    <row r="320" spans="1:7" x14ac:dyDescent="0.3">
      <c r="A320" s="1">
        <v>2026</v>
      </c>
      <c r="B320" s="1">
        <v>4</v>
      </c>
      <c r="C320" s="2"/>
      <c r="D320">
        <v>4585.0707405602798</v>
      </c>
      <c r="E320">
        <v>4602.3224493162998</v>
      </c>
      <c r="F320">
        <v>4567.8190318042498</v>
      </c>
      <c r="G320">
        <v>8.7435442822242297</v>
      </c>
    </row>
    <row r="321" spans="1:7" x14ac:dyDescent="0.3">
      <c r="A321" s="1">
        <v>2026</v>
      </c>
      <c r="B321" s="1">
        <v>5</v>
      </c>
      <c r="C321" s="2"/>
      <c r="D321">
        <v>4591.51827074841</v>
      </c>
      <c r="E321">
        <v>4608.7775217276103</v>
      </c>
      <c r="F321">
        <v>4574.2590197692098</v>
      </c>
      <c r="G321">
        <v>8.7473668463099408</v>
      </c>
    </row>
    <row r="322" spans="1:7" x14ac:dyDescent="0.3">
      <c r="A322" s="1">
        <v>2026</v>
      </c>
      <c r="B322" s="1">
        <v>6</v>
      </c>
      <c r="C322" s="2"/>
      <c r="D322">
        <v>4597.9617681032496</v>
      </c>
      <c r="E322">
        <v>4615.2285845552797</v>
      </c>
      <c r="F322">
        <v>4580.6949516512104</v>
      </c>
      <c r="G322">
        <v>8.7512011938334702</v>
      </c>
    </row>
    <row r="323" spans="1:7" x14ac:dyDescent="0.3">
      <c r="A323" s="1">
        <v>2026</v>
      </c>
      <c r="B323" s="1">
        <v>7</v>
      </c>
      <c r="C323" s="2"/>
      <c r="D323">
        <v>4604.4012351472602</v>
      </c>
      <c r="E323">
        <v>4621.6756402355704</v>
      </c>
      <c r="F323">
        <v>4587.12683005895</v>
      </c>
      <c r="G323">
        <v>8.7550472810981805</v>
      </c>
    </row>
    <row r="324" spans="1:7" x14ac:dyDescent="0.3">
      <c r="A324" s="1">
        <v>2026</v>
      </c>
      <c r="B324" s="1">
        <v>8</v>
      </c>
      <c r="C324" s="2"/>
      <c r="D324">
        <v>4610.8366744013501</v>
      </c>
      <c r="E324">
        <v>4628.1186912033099</v>
      </c>
      <c r="F324">
        <v>4593.5546575993903</v>
      </c>
      <c r="G324">
        <v>8.7589050644792703</v>
      </c>
    </row>
    <row r="325" spans="1:7" x14ac:dyDescent="0.3">
      <c r="A325" s="1">
        <v>2026</v>
      </c>
      <c r="B325" s="1">
        <v>9</v>
      </c>
      <c r="C325" s="2"/>
      <c r="D325">
        <v>4617.2680883848298</v>
      </c>
      <c r="E325">
        <v>4634.5577398918804</v>
      </c>
      <c r="F325">
        <v>4599.97843687779</v>
      </c>
      <c r="G325">
        <v>8.76277450042409</v>
      </c>
    </row>
    <row r="326" spans="1:7" x14ac:dyDescent="0.3">
      <c r="A326" s="1">
        <v>2026</v>
      </c>
      <c r="B326" s="1">
        <v>10</v>
      </c>
      <c r="C326" s="2"/>
      <c r="D326">
        <v>4623.6954796154696</v>
      </c>
      <c r="E326">
        <v>4640.9927887332396</v>
      </c>
      <c r="F326">
        <v>4606.3981704977004</v>
      </c>
      <c r="G326">
        <v>8.7666555454525792</v>
      </c>
    </row>
    <row r="327" spans="1:7" x14ac:dyDescent="0.3">
      <c r="A327" s="1">
        <v>2026</v>
      </c>
      <c r="B327" s="1">
        <v>11</v>
      </c>
      <c r="C327" s="2"/>
      <c r="D327">
        <v>4630.1188506094104</v>
      </c>
      <c r="E327">
        <v>4647.4238401579096</v>
      </c>
      <c r="F327">
        <v>4612.8138610609103</v>
      </c>
      <c r="G327">
        <v>8.7705481561575809</v>
      </c>
    </row>
    <row r="328" spans="1:7" x14ac:dyDescent="0.3">
      <c r="A328" s="1">
        <v>2026</v>
      </c>
      <c r="B328" s="1">
        <v>12</v>
      </c>
      <c r="C328" s="2"/>
      <c r="D328">
        <v>4636.5382038812704</v>
      </c>
      <c r="E328">
        <v>4653.8508965950004</v>
      </c>
      <c r="F328">
        <v>4619.2255111675504</v>
      </c>
      <c r="G328">
        <v>8.7744522892052004</v>
      </c>
    </row>
    <row r="329" spans="1:7" x14ac:dyDescent="0.3">
      <c r="A329" s="1">
        <v>2027</v>
      </c>
      <c r="B329" s="1">
        <v>1</v>
      </c>
      <c r="C329" s="2"/>
      <c r="D329">
        <v>4642.9535419440699</v>
      </c>
      <c r="E329">
        <v>4660.2739604721701</v>
      </c>
      <c r="F329">
        <v>4625.6331234159798</v>
      </c>
      <c r="G329">
        <v>8.7783679013351694</v>
      </c>
    </row>
    <row r="330" spans="1:7" x14ac:dyDescent="0.3">
      <c r="A330" s="1">
        <v>2027</v>
      </c>
      <c r="B330" s="1">
        <v>2</v>
      </c>
      <c r="C330" s="2"/>
      <c r="D330">
        <v>4649.3648673092603</v>
      </c>
      <c r="E330">
        <v>4666.6930342156702</v>
      </c>
      <c r="F330">
        <v>4632.0367004028603</v>
      </c>
      <c r="G330">
        <v>8.7822949493611908</v>
      </c>
    </row>
    <row r="331" spans="1:7" x14ac:dyDescent="0.3">
      <c r="A331" s="1">
        <v>2027</v>
      </c>
      <c r="B331" s="1">
        <v>3</v>
      </c>
      <c r="C331" s="2"/>
      <c r="D331">
        <v>4655.7721824867303</v>
      </c>
      <c r="E331">
        <v>4673.1081202503001</v>
      </c>
      <c r="F331">
        <v>4638.4362447231497</v>
      </c>
      <c r="G331">
        <v>8.7862333901712493</v>
      </c>
    </row>
    <row r="332" spans="1:7" x14ac:dyDescent="0.3">
      <c r="A332" s="1">
        <v>2027</v>
      </c>
      <c r="B332" s="1">
        <v>4</v>
      </c>
      <c r="C332" s="2"/>
      <c r="D332">
        <v>4662.1754899847801</v>
      </c>
      <c r="E332">
        <v>4679.5192209994802</v>
      </c>
      <c r="F332">
        <v>4644.83175897008</v>
      </c>
      <c r="G332">
        <v>8.7901831807280004</v>
      </c>
    </row>
    <row r="333" spans="1:7" x14ac:dyDescent="0.3">
      <c r="A333" s="1">
        <v>2027</v>
      </c>
      <c r="B333" s="1">
        <v>5</v>
      </c>
      <c r="C333" s="2"/>
      <c r="D333">
        <v>4668.5747923101599</v>
      </c>
      <c r="E333">
        <v>4685.9263388851696</v>
      </c>
      <c r="F333">
        <v>4651.2232457351502</v>
      </c>
      <c r="G333">
        <v>8.7941442780690693</v>
      </c>
    </row>
    <row r="334" spans="1:7" x14ac:dyDescent="0.3">
      <c r="A334" s="1">
        <v>2027</v>
      </c>
      <c r="B334" s="1">
        <v>6</v>
      </c>
      <c r="C334" s="2"/>
      <c r="D334">
        <v>4674.9700919680399</v>
      </c>
      <c r="E334">
        <v>4692.32947632794</v>
      </c>
      <c r="F334">
        <v>4657.6107076081498</v>
      </c>
      <c r="G334">
        <v>8.79811663930737</v>
      </c>
    </row>
    <row r="335" spans="1:7" x14ac:dyDescent="0.3">
      <c r="A335" s="1">
        <v>2027</v>
      </c>
      <c r="B335" s="1">
        <v>7</v>
      </c>
      <c r="C335" s="2"/>
      <c r="D335">
        <v>4681.36139146204</v>
      </c>
      <c r="E335">
        <v>4698.7286357469102</v>
      </c>
      <c r="F335">
        <v>4663.9941471771799</v>
      </c>
      <c r="G335">
        <v>8.8021002216314805</v>
      </c>
    </row>
    <row r="336" spans="1:7" x14ac:dyDescent="0.3">
      <c r="A336" s="1">
        <v>2027</v>
      </c>
      <c r="B336" s="1">
        <v>8</v>
      </c>
      <c r="C336" s="2"/>
      <c r="D336">
        <v>4687.7486932941902</v>
      </c>
      <c r="E336">
        <v>4705.1238195598098</v>
      </c>
      <c r="F336">
        <v>4670.3735670285796</v>
      </c>
      <c r="G336">
        <v>8.8060949823058703</v>
      </c>
    </row>
    <row r="337" spans="1:7" x14ac:dyDescent="0.3">
      <c r="A337" s="1">
        <v>2027</v>
      </c>
      <c r="B337" s="1">
        <v>9</v>
      </c>
      <c r="C337" s="2"/>
      <c r="D337">
        <v>4694.1319999649804</v>
      </c>
      <c r="E337">
        <v>4711.5150301829499</v>
      </c>
      <c r="F337">
        <v>4676.7489697470101</v>
      </c>
      <c r="G337">
        <v>8.8101008786713297</v>
      </c>
    </row>
    <row r="338" spans="1:7" x14ac:dyDescent="0.3">
      <c r="A338" s="1">
        <v>2027</v>
      </c>
      <c r="B338" s="1">
        <v>10</v>
      </c>
      <c r="C338" s="2"/>
      <c r="D338">
        <v>4700.5113139733103</v>
      </c>
      <c r="E338">
        <v>4717.9022700312198</v>
      </c>
      <c r="F338">
        <v>4683.1203579154098</v>
      </c>
      <c r="G338">
        <v>8.8141178681451997</v>
      </c>
    </row>
    <row r="339" spans="1:7" x14ac:dyDescent="0.3">
      <c r="A339" s="1">
        <v>2027</v>
      </c>
      <c r="B339" s="1">
        <v>11</v>
      </c>
      <c r="C339" s="2"/>
      <c r="D339">
        <v>4706.8866378165403</v>
      </c>
      <c r="E339">
        <v>4724.2855415181002</v>
      </c>
      <c r="F339">
        <v>4689.4877341149804</v>
      </c>
      <c r="G339">
        <v>8.8181459082216893</v>
      </c>
    </row>
    <row r="340" spans="1:7" x14ac:dyDescent="0.3">
      <c r="A340" s="1">
        <v>2027</v>
      </c>
      <c r="B340" s="1">
        <v>12</v>
      </c>
      <c r="C340" s="2"/>
      <c r="D340">
        <v>4713.2579739904504</v>
      </c>
      <c r="E340">
        <v>4730.6648470556802</v>
      </c>
      <c r="F340">
        <v>4695.8511009252297</v>
      </c>
      <c r="G340">
        <v>8.8221849564722206</v>
      </c>
    </row>
    <row r="341" spans="1:7" x14ac:dyDescent="0.3">
      <c r="A341" s="1">
        <v>2028</v>
      </c>
      <c r="B341" s="1">
        <v>1</v>
      </c>
      <c r="C341" s="2"/>
      <c r="D341">
        <v>4719.6253249892798</v>
      </c>
      <c r="E341">
        <v>4737.04018905461</v>
      </c>
      <c r="F341">
        <v>4702.2104609239504</v>
      </c>
      <c r="G341">
        <v>8.82623497054567</v>
      </c>
    </row>
    <row r="342" spans="1:7" x14ac:dyDescent="0.3">
      <c r="A342" s="1">
        <v>2028</v>
      </c>
      <c r="B342" s="1">
        <v>2</v>
      </c>
      <c r="C342" s="2"/>
      <c r="D342">
        <v>4725.9886933056796</v>
      </c>
      <c r="E342">
        <v>4743.4115699241502</v>
      </c>
      <c r="F342">
        <v>4708.5658166872199</v>
      </c>
      <c r="G342">
        <v>8.8302959081687096</v>
      </c>
    </row>
    <row r="343" spans="1:7" x14ac:dyDescent="0.3">
      <c r="A343" s="1">
        <v>2028</v>
      </c>
      <c r="B343" s="1">
        <v>3</v>
      </c>
      <c r="C343" s="2"/>
      <c r="D343">
        <v>4732.3480814307804</v>
      </c>
      <c r="E343">
        <v>4749.7789920721498</v>
      </c>
      <c r="F343">
        <v>4714.9171707894002</v>
      </c>
      <c r="G343">
        <v>8.8343677271460592</v>
      </c>
    </row>
    <row r="344" spans="1:7" x14ac:dyDescent="0.3">
      <c r="A344" s="1">
        <v>2028</v>
      </c>
      <c r="B344" s="1">
        <v>4</v>
      </c>
      <c r="C344" s="2"/>
      <c r="D344">
        <v>4738.7034918541103</v>
      </c>
      <c r="E344">
        <v>4756.1424579050699</v>
      </c>
      <c r="F344">
        <v>4721.2645258031398</v>
      </c>
      <c r="G344">
        <v>8.8384503853608205</v>
      </c>
    </row>
    <row r="345" spans="1:7" x14ac:dyDescent="0.3">
      <c r="A345" s="1">
        <v>2028</v>
      </c>
      <c r="B345" s="1">
        <v>5</v>
      </c>
      <c r="C345" s="2"/>
      <c r="D345">
        <v>4745.0549270636702</v>
      </c>
      <c r="E345">
        <v>4762.5019698279602</v>
      </c>
      <c r="F345">
        <v>4727.6078842993802</v>
      </c>
      <c r="G345">
        <v>8.8425438407746899</v>
      </c>
    </row>
    <row r="346" spans="1:7" x14ac:dyDescent="0.3">
      <c r="A346" s="1">
        <v>2028</v>
      </c>
      <c r="B346" s="1">
        <v>6</v>
      </c>
      <c r="C346" s="2"/>
      <c r="D346">
        <v>4751.4023895458904</v>
      </c>
      <c r="E346">
        <v>4768.8575302444497</v>
      </c>
      <c r="F346">
        <v>4733.9472488473302</v>
      </c>
      <c r="G346">
        <v>8.8466480514282892</v>
      </c>
    </row>
    <row r="347" spans="1:7" x14ac:dyDescent="0.3">
      <c r="A347" s="1">
        <v>2028</v>
      </c>
      <c r="B347" s="1">
        <v>7</v>
      </c>
      <c r="C347" s="2"/>
      <c r="D347">
        <v>4757.7458817856696</v>
      </c>
      <c r="E347">
        <v>4775.2091415568002</v>
      </c>
      <c r="F347">
        <v>4740.2826220145298</v>
      </c>
      <c r="G347">
        <v>8.8507629754414392</v>
      </c>
    </row>
    <row r="348" spans="1:7" x14ac:dyDescent="0.3">
      <c r="A348" s="1">
        <v>2028</v>
      </c>
      <c r="B348" s="1">
        <v>8</v>
      </c>
      <c r="C348" s="2"/>
      <c r="D348">
        <v>4764.0854062663102</v>
      </c>
      <c r="E348">
        <v>4781.5568061658696</v>
      </c>
      <c r="F348">
        <v>4746.6140063667599</v>
      </c>
      <c r="G348">
        <v>8.8548885710133902</v>
      </c>
    </row>
    <row r="349" spans="1:7" x14ac:dyDescent="0.3">
      <c r="A349" s="1">
        <v>2028</v>
      </c>
      <c r="B349" s="1">
        <v>9</v>
      </c>
      <c r="C349" s="2"/>
      <c r="D349">
        <v>4770.4209654696097</v>
      </c>
      <c r="E349">
        <v>4787.9005264710904</v>
      </c>
      <c r="F349">
        <v>4752.9414044681298</v>
      </c>
      <c r="G349">
        <v>8.8590247964231192</v>
      </c>
    </row>
    <row r="350" spans="1:7" x14ac:dyDescent="0.3">
      <c r="A350" s="1">
        <v>2028</v>
      </c>
      <c r="B350" s="1">
        <v>10</v>
      </c>
      <c r="C350" s="2"/>
      <c r="D350">
        <v>4776.75256187578</v>
      </c>
      <c r="E350">
        <v>4794.2403048705501</v>
      </c>
      <c r="F350">
        <v>4759.2648188810099</v>
      </c>
      <c r="G350">
        <v>8.8631716100295996</v>
      </c>
    </row>
    <row r="351" spans="1:7" x14ac:dyDescent="0.3">
      <c r="A351" s="1">
        <v>2028</v>
      </c>
      <c r="B351" s="1">
        <v>11</v>
      </c>
      <c r="C351" s="2"/>
      <c r="D351">
        <v>4783.0801979634898</v>
      </c>
      <c r="E351">
        <v>4800.5761437608899</v>
      </c>
      <c r="F351">
        <v>4765.5842521660798</v>
      </c>
      <c r="G351">
        <v>8.8673289702719895</v>
      </c>
    </row>
    <row r="352" spans="1:7" x14ac:dyDescent="0.3">
      <c r="A352" s="1">
        <v>2028</v>
      </c>
      <c r="B352" s="1">
        <v>12</v>
      </c>
      <c r="C352" s="2"/>
      <c r="D352">
        <v>4789.4038762098498</v>
      </c>
      <c r="E352">
        <v>4806.9080455373996</v>
      </c>
      <c r="F352">
        <v>4771.8997068823001</v>
      </c>
      <c r="G352">
        <v>8.8714968356699799</v>
      </c>
    </row>
    <row r="353" spans="1:7" x14ac:dyDescent="0.3">
      <c r="A353" s="1">
        <v>2029</v>
      </c>
      <c r="B353" s="1">
        <v>1</v>
      </c>
      <c r="C353" s="2"/>
      <c r="D353">
        <v>4795.7235990904501</v>
      </c>
      <c r="E353">
        <v>4813.2360125939704</v>
      </c>
      <c r="F353">
        <v>4778.2111855869298</v>
      </c>
      <c r="G353">
        <v>8.8756751648239902</v>
      </c>
    </row>
    <row r="354" spans="1:7" x14ac:dyDescent="0.3">
      <c r="A354" s="1">
        <v>2029</v>
      </c>
      <c r="B354" s="1">
        <v>2</v>
      </c>
      <c r="C354" s="2"/>
      <c r="D354">
        <v>4802.0393690792998</v>
      </c>
      <c r="E354">
        <v>4819.5600473230797</v>
      </c>
      <c r="F354">
        <v>4784.5186908355099</v>
      </c>
      <c r="G354">
        <v>8.8798639164154096</v>
      </c>
    </row>
    <row r="355" spans="1:7" x14ac:dyDescent="0.3">
      <c r="A355" s="1">
        <v>2029</v>
      </c>
      <c r="B355" s="1">
        <v>3</v>
      </c>
      <c r="C355" s="2"/>
      <c r="D355">
        <v>4808.3511886488805</v>
      </c>
      <c r="E355">
        <v>4825.8801521158603</v>
      </c>
      <c r="F355">
        <v>4790.8222251818897</v>
      </c>
      <c r="G355">
        <v>8.8840630492068406</v>
      </c>
    </row>
    <row r="356" spans="1:7" x14ac:dyDescent="0.3">
      <c r="A356" s="1">
        <v>2029</v>
      </c>
      <c r="B356" s="1">
        <v>4</v>
      </c>
      <c r="C356" s="2"/>
      <c r="D356">
        <v>4814.6590602701099</v>
      </c>
      <c r="E356">
        <v>4832.1963293620202</v>
      </c>
      <c r="F356">
        <v>4797.1217911781896</v>
      </c>
      <c r="G356">
        <v>8.8882725220423797</v>
      </c>
    </row>
    <row r="357" spans="1:7" x14ac:dyDescent="0.3">
      <c r="A357" s="1">
        <v>2029</v>
      </c>
      <c r="B357" s="1">
        <v>5</v>
      </c>
      <c r="C357" s="2"/>
      <c r="D357">
        <v>4820.9629864123699</v>
      </c>
      <c r="E357">
        <v>4838.5085814499098</v>
      </c>
      <c r="F357">
        <v>4803.41739137484</v>
      </c>
      <c r="G357">
        <v>8.89249229384777</v>
      </c>
    </row>
    <row r="358" spans="1:7" x14ac:dyDescent="0.3">
      <c r="A358" s="1">
        <v>2029</v>
      </c>
      <c r="B358" s="1">
        <v>6</v>
      </c>
      <c r="C358" s="2"/>
      <c r="D358">
        <v>4827.2629695435098</v>
      </c>
      <c r="E358">
        <v>4844.8169107664698</v>
      </c>
      <c r="F358">
        <v>4809.7090283205498</v>
      </c>
      <c r="G358">
        <v>8.8967223236307102</v>
      </c>
    </row>
    <row r="359" spans="1:7" x14ac:dyDescent="0.3">
      <c r="A359" s="1">
        <v>2029</v>
      </c>
      <c r="B359" s="1">
        <v>7</v>
      </c>
      <c r="C359" s="2"/>
      <c r="D359">
        <v>4833.5590121298201</v>
      </c>
      <c r="E359">
        <v>4851.1213196973004</v>
      </c>
      <c r="F359">
        <v>4815.9967045623498</v>
      </c>
      <c r="G359">
        <v>8.9009625704810293</v>
      </c>
    </row>
    <row r="360" spans="1:7" x14ac:dyDescent="0.3">
      <c r="A360" s="1">
        <v>2029</v>
      </c>
      <c r="B360" s="1">
        <v>8</v>
      </c>
      <c r="C360" s="2"/>
      <c r="D360">
        <v>4839.8511166360604</v>
      </c>
      <c r="E360">
        <v>4857.4218106265698</v>
      </c>
      <c r="F360">
        <v>4822.2804226455401</v>
      </c>
      <c r="G360">
        <v>8.9052129935709292</v>
      </c>
    </row>
    <row r="361" spans="1:7" x14ac:dyDescent="0.3">
      <c r="A361" s="1">
        <v>2029</v>
      </c>
      <c r="B361" s="1">
        <v>9</v>
      </c>
      <c r="C361" s="2"/>
      <c r="D361">
        <v>4846.1392855254198</v>
      </c>
      <c r="E361">
        <v>4863.7183859371098</v>
      </c>
      <c r="F361">
        <v>4828.5601851137299</v>
      </c>
      <c r="G361">
        <v>8.9094735521551804</v>
      </c>
    </row>
    <row r="362" spans="1:7" x14ac:dyDescent="0.3">
      <c r="A362" s="1">
        <v>2029</v>
      </c>
      <c r="B362" s="1">
        <v>10</v>
      </c>
      <c r="C362" s="2"/>
      <c r="D362">
        <v>4852.4235212595804</v>
      </c>
      <c r="E362">
        <v>4870.0110480103604</v>
      </c>
      <c r="F362">
        <v>4834.8359945087996</v>
      </c>
      <c r="G362">
        <v>8.9137442055713603</v>
      </c>
    </row>
    <row r="363" spans="1:7" x14ac:dyDescent="0.3">
      <c r="A363" s="1">
        <v>2029</v>
      </c>
      <c r="B363" s="1">
        <v>11</v>
      </c>
      <c r="C363" s="2"/>
      <c r="D363">
        <v>4858.7038262986698</v>
      </c>
      <c r="E363">
        <v>4876.2997992263699</v>
      </c>
      <c r="F363">
        <v>4841.1078533709597</v>
      </c>
      <c r="G363">
        <v>8.9180249132400693</v>
      </c>
    </row>
    <row r="364" spans="1:7" x14ac:dyDescent="0.3">
      <c r="A364" s="1">
        <v>2029</v>
      </c>
      <c r="B364" s="1">
        <v>12</v>
      </c>
      <c r="C364" s="2"/>
      <c r="D364">
        <v>4864.9802031012796</v>
      </c>
      <c r="E364">
        <v>4882.5846419638501</v>
      </c>
      <c r="F364">
        <v>4847.37576423871</v>
      </c>
      <c r="G364">
        <v>8.9223156346651002</v>
      </c>
    </row>
    <row r="365" spans="1:7" x14ac:dyDescent="0.3">
      <c r="A365" s="1">
        <v>2030</v>
      </c>
      <c r="B365" s="1">
        <v>1</v>
      </c>
      <c r="C365" s="2"/>
      <c r="D365">
        <v>4871.2526541244597</v>
      </c>
      <c r="E365">
        <v>4888.86557860009</v>
      </c>
      <c r="F365">
        <v>4853.6397296488303</v>
      </c>
      <c r="G365">
        <v>8.9266163294336494</v>
      </c>
    </row>
    <row r="366" spans="1:7" x14ac:dyDescent="0.3">
      <c r="A366" s="1">
        <v>2030</v>
      </c>
      <c r="B366" s="1">
        <v>2</v>
      </c>
      <c r="C366" s="2"/>
      <c r="D366">
        <v>4877.5211818237303</v>
      </c>
      <c r="E366">
        <v>4895.1426115110598</v>
      </c>
      <c r="F366">
        <v>4859.8997521363999</v>
      </c>
      <c r="G366">
        <v>8.9309269572165793</v>
      </c>
    </row>
    <row r="367" spans="1:7" x14ac:dyDescent="0.3">
      <c r="A367" s="1">
        <v>2030</v>
      </c>
      <c r="B367" s="1">
        <v>3</v>
      </c>
      <c r="C367" s="2"/>
      <c r="D367">
        <v>4883.7857886530701</v>
      </c>
      <c r="E367">
        <v>4901.4157430713103</v>
      </c>
      <c r="F367">
        <v>4866.1558342348299</v>
      </c>
      <c r="G367">
        <v>8.9352474777685007</v>
      </c>
    </row>
    <row r="368" spans="1:7" x14ac:dyDescent="0.3">
      <c r="A368" s="1">
        <v>2030</v>
      </c>
      <c r="B368" s="1">
        <v>4</v>
      </c>
      <c r="C368" s="2"/>
      <c r="D368">
        <v>4890.0464770649296</v>
      </c>
      <c r="E368">
        <v>4907.6849756540596</v>
      </c>
      <c r="F368">
        <v>4872.4079784757896</v>
      </c>
      <c r="G368">
        <v>8.9395778509280497</v>
      </c>
    </row>
    <row r="369" spans="1:7" x14ac:dyDescent="0.3">
      <c r="A369" s="1">
        <v>2030</v>
      </c>
      <c r="B369" s="1">
        <v>5</v>
      </c>
      <c r="C369" s="2"/>
      <c r="D369">
        <v>4896.3032495102098</v>
      </c>
      <c r="E369">
        <v>4913.9503116311398</v>
      </c>
      <c r="F369">
        <v>4878.6561873892797</v>
      </c>
      <c r="G369">
        <v>8.9439180366180508</v>
      </c>
    </row>
    <row r="370" spans="1:7" x14ac:dyDescent="0.3">
      <c r="A370" s="1">
        <v>2030</v>
      </c>
      <c r="B370" s="1">
        <v>6</v>
      </c>
      <c r="C370" s="2"/>
      <c r="D370">
        <v>4902.5561084382898</v>
      </c>
      <c r="E370">
        <v>4920.2117533730097</v>
      </c>
      <c r="F370">
        <v>4884.9004635035699</v>
      </c>
      <c r="G370">
        <v>8.9482679948457005</v>
      </c>
    </row>
    <row r="371" spans="1:7" x14ac:dyDescent="0.3">
      <c r="A371" s="1">
        <v>2030</v>
      </c>
      <c r="B371" s="1">
        <v>7</v>
      </c>
      <c r="C371" s="2"/>
      <c r="D371">
        <v>4908.8050562970302</v>
      </c>
      <c r="E371">
        <v>4926.4693032487903</v>
      </c>
      <c r="F371">
        <v>4891.1408093452701</v>
      </c>
      <c r="G371">
        <v>8.9526276857027405</v>
      </c>
    </row>
    <row r="372" spans="1:7" x14ac:dyDescent="0.3">
      <c r="A372" s="1">
        <v>2030</v>
      </c>
      <c r="B372" s="1">
        <v>8</v>
      </c>
      <c r="C372" s="2"/>
      <c r="D372">
        <v>4915.0500955327298</v>
      </c>
      <c r="E372">
        <v>4932.72296362621</v>
      </c>
      <c r="F372">
        <v>4897.3772274392504</v>
      </c>
      <c r="G372">
        <v>8.9569970693656398</v>
      </c>
    </row>
    <row r="373" spans="1:7" x14ac:dyDescent="0.3">
      <c r="A373" s="1">
        <v>2030</v>
      </c>
      <c r="B373" s="1">
        <v>9</v>
      </c>
      <c r="C373" s="2"/>
      <c r="D373">
        <v>4921.2912285901803</v>
      </c>
      <c r="E373">
        <v>4938.9727368716503</v>
      </c>
      <c r="F373">
        <v>4903.6097203087002</v>
      </c>
      <c r="G373">
        <v>8.9613761060957593</v>
      </c>
    </row>
    <row r="374" spans="1:7" x14ac:dyDescent="0.3">
      <c r="A374" s="1">
        <v>2030</v>
      </c>
      <c r="B374" s="1">
        <v>10</v>
      </c>
      <c r="C374" s="2"/>
      <c r="D374">
        <v>4927.5284579126301</v>
      </c>
      <c r="E374">
        <v>4945.2186253501304</v>
      </c>
      <c r="F374">
        <v>4909.8382904751397</v>
      </c>
      <c r="G374">
        <v>8.9657647562395404</v>
      </c>
    </row>
    <row r="375" spans="1:7" x14ac:dyDescent="0.3">
      <c r="A375" s="1">
        <v>2030</v>
      </c>
      <c r="B375" s="1">
        <v>11</v>
      </c>
      <c r="C375" s="2"/>
      <c r="D375">
        <v>4933.7617859418197</v>
      </c>
      <c r="E375">
        <v>4951.4606314252997</v>
      </c>
      <c r="F375">
        <v>4916.0629404583497</v>
      </c>
      <c r="G375">
        <v>8.9701629802286398</v>
      </c>
    </row>
    <row r="376" spans="1:7" x14ac:dyDescent="0.3">
      <c r="A376" s="1">
        <v>2030</v>
      </c>
      <c r="B376" s="1">
        <v>12</v>
      </c>
      <c r="C376" s="2"/>
      <c r="D376">
        <v>4939.9912151179497</v>
      </c>
      <c r="E376">
        <v>4957.6987574594596</v>
      </c>
      <c r="F376">
        <v>4922.2836727764397</v>
      </c>
      <c r="G376">
        <v>8.9745707385801392</v>
      </c>
    </row>
    <row r="377" spans="1:7" x14ac:dyDescent="0.3">
      <c r="A377" s="1">
        <v>2031</v>
      </c>
      <c r="B377" s="1">
        <v>1</v>
      </c>
      <c r="C377" s="2"/>
      <c r="D377">
        <v>4946.21674787968</v>
      </c>
      <c r="E377">
        <v>4963.9330058135401</v>
      </c>
      <c r="F377">
        <v>4928.5004899458099</v>
      </c>
      <c r="G377">
        <v>8.9789879918966609</v>
      </c>
    </row>
    <row r="378" spans="1:7" x14ac:dyDescent="0.3">
      <c r="A378" s="1">
        <v>2031</v>
      </c>
      <c r="B378" s="1">
        <v>2</v>
      </c>
      <c r="C378" s="2"/>
      <c r="D378">
        <v>4952.4383866641701</v>
      </c>
      <c r="E378">
        <v>4970.1633788471499</v>
      </c>
      <c r="F378">
        <v>4934.7133944811903</v>
      </c>
      <c r="G378">
        <v>8.9834147008665308</v>
      </c>
    </row>
    <row r="379" spans="1:7" x14ac:dyDescent="0.3">
      <c r="A379" s="1">
        <v>2031</v>
      </c>
      <c r="B379" s="1">
        <v>3</v>
      </c>
      <c r="C379" s="2"/>
      <c r="D379">
        <v>4958.6561339070404</v>
      </c>
      <c r="E379">
        <v>4976.3898789184896</v>
      </c>
      <c r="F379">
        <v>4940.9223888955903</v>
      </c>
      <c r="G379">
        <v>8.9878508262639194</v>
      </c>
    </row>
    <row r="380" spans="1:7" x14ac:dyDescent="0.3">
      <c r="A380" s="1">
        <v>2031</v>
      </c>
      <c r="B380" s="1">
        <v>4</v>
      </c>
      <c r="C380" s="2"/>
      <c r="D380">
        <v>4964.8699920423896</v>
      </c>
      <c r="E380">
        <v>4982.6125083844499</v>
      </c>
      <c r="F380">
        <v>4947.1274757003303</v>
      </c>
      <c r="G380">
        <v>8.9922963289490596</v>
      </c>
    </row>
    <row r="381" spans="1:7" x14ac:dyDescent="0.3">
      <c r="A381" s="1">
        <v>2031</v>
      </c>
      <c r="B381" s="1">
        <v>5</v>
      </c>
      <c r="C381" s="2"/>
      <c r="D381">
        <v>4971.0799635027997</v>
      </c>
      <c r="E381">
        <v>4988.8312696005496</v>
      </c>
      <c r="F381">
        <v>4953.3286574050499</v>
      </c>
      <c r="G381">
        <v>8.9967511698682898</v>
      </c>
    </row>
    <row r="382" spans="1:7" x14ac:dyDescent="0.3">
      <c r="A382" s="1">
        <v>2031</v>
      </c>
      <c r="B382" s="1">
        <v>6</v>
      </c>
      <c r="C382" s="2"/>
      <c r="D382">
        <v>4977.28605071933</v>
      </c>
      <c r="E382">
        <v>4995.0461649209601</v>
      </c>
      <c r="F382">
        <v>4959.5259365176998</v>
      </c>
      <c r="G382">
        <v>9.0012153100542704</v>
      </c>
    </row>
    <row r="383" spans="1:7" x14ac:dyDescent="0.3">
      <c r="A383" s="1">
        <v>2031</v>
      </c>
      <c r="B383" s="1">
        <v>7</v>
      </c>
      <c r="C383" s="2"/>
      <c r="D383">
        <v>4983.4882561215099</v>
      </c>
      <c r="E383">
        <v>5001.2571966985097</v>
      </c>
      <c r="F383">
        <v>4965.7193155445202</v>
      </c>
      <c r="G383">
        <v>9.0056887106260692</v>
      </c>
    </row>
    <row r="384" spans="1:7" x14ac:dyDescent="0.3">
      <c r="A384" s="1">
        <v>2031</v>
      </c>
      <c r="B384" s="1">
        <v>8</v>
      </c>
      <c r="C384" s="2"/>
      <c r="D384">
        <v>4989.6865821373704</v>
      </c>
      <c r="E384">
        <v>5007.4643672846496</v>
      </c>
      <c r="F384">
        <v>4971.9087969900802</v>
      </c>
      <c r="G384">
        <v>9.0101713327893496</v>
      </c>
    </row>
    <row r="385" spans="1:7" x14ac:dyDescent="0.3">
      <c r="A385" s="1">
        <v>2031</v>
      </c>
      <c r="B385" s="1">
        <v>9</v>
      </c>
      <c r="C385" s="2"/>
      <c r="D385">
        <v>4995.8810311933903</v>
      </c>
      <c r="E385">
        <v>5013.6676790295296</v>
      </c>
      <c r="F385">
        <v>4978.0943833572401</v>
      </c>
      <c r="G385">
        <v>9.0146631378364699</v>
      </c>
    </row>
    <row r="386" spans="1:7" x14ac:dyDescent="0.3">
      <c r="A386" s="1">
        <v>2031</v>
      </c>
      <c r="B386" s="1">
        <v>10</v>
      </c>
      <c r="C386" s="2"/>
      <c r="D386">
        <v>5002.0716057145501</v>
      </c>
      <c r="E386">
        <v>5019.8671342819098</v>
      </c>
      <c r="F386">
        <v>4984.2760771472003</v>
      </c>
      <c r="G386">
        <v>9.0191640871465903</v>
      </c>
    </row>
    <row r="387" spans="1:7" x14ac:dyDescent="0.3">
      <c r="A387" s="1">
        <v>2031</v>
      </c>
      <c r="B387" s="1">
        <v>11</v>
      </c>
      <c r="C387" s="2"/>
      <c r="D387">
        <v>5008.2583081243301</v>
      </c>
      <c r="E387">
        <v>5026.0627353892296</v>
      </c>
      <c r="F387">
        <v>4990.4538808594398</v>
      </c>
      <c r="G387">
        <v>9.0236741421858593</v>
      </c>
    </row>
    <row r="388" spans="1:7" x14ac:dyDescent="0.3">
      <c r="A388" s="1">
        <v>2031</v>
      </c>
      <c r="B388" s="1">
        <v>12</v>
      </c>
      <c r="C388" s="2"/>
      <c r="D388">
        <v>5014.4411408446704</v>
      </c>
      <c r="E388">
        <v>5032.2544846975798</v>
      </c>
      <c r="F388">
        <v>4996.6277969917601</v>
      </c>
      <c r="G388">
        <v>9.0281932645074701</v>
      </c>
    </row>
    <row r="389" spans="1:7" x14ac:dyDescent="0.3">
      <c r="A389" s="1">
        <v>2032</v>
      </c>
      <c r="B389" s="1">
        <v>1</v>
      </c>
      <c r="C389" s="2"/>
      <c r="D389">
        <v>5020.6201062959999</v>
      </c>
      <c r="E389">
        <v>5038.4423845517003</v>
      </c>
      <c r="F389">
        <v>5002.7978280403004</v>
      </c>
      <c r="G389">
        <v>9.0327214157518192</v>
      </c>
    </row>
    <row r="390" spans="1:7" x14ac:dyDescent="0.3">
      <c r="A390" s="1">
        <v>2032</v>
      </c>
      <c r="B390" s="1">
        <v>2</v>
      </c>
      <c r="C390" s="2"/>
      <c r="D390">
        <v>5026.79520689724</v>
      </c>
      <c r="E390">
        <v>5044.62643729501</v>
      </c>
      <c r="F390">
        <v>5008.9639764994699</v>
      </c>
      <c r="G390">
        <v>9.03725855764662</v>
      </c>
    </row>
    <row r="391" spans="1:7" x14ac:dyDescent="0.3">
      <c r="A391" s="1">
        <v>2032</v>
      </c>
      <c r="B391" s="1">
        <v>3</v>
      </c>
      <c r="C391" s="2"/>
      <c r="D391">
        <v>5032.9664450657901</v>
      </c>
      <c r="E391">
        <v>5050.8066452695502</v>
      </c>
      <c r="F391">
        <v>5015.12624486203</v>
      </c>
      <c r="G391">
        <v>9.0418046520069808</v>
      </c>
    </row>
    <row r="392" spans="1:7" x14ac:dyDescent="0.3">
      <c r="A392" s="1">
        <v>2032</v>
      </c>
      <c r="B392" s="1">
        <v>4</v>
      </c>
      <c r="C392" s="2"/>
      <c r="D392">
        <v>5039.1338232175603</v>
      </c>
      <c r="E392">
        <v>5056.9830108160604</v>
      </c>
      <c r="F392">
        <v>5021.2846356190503</v>
      </c>
      <c r="G392">
        <v>9.0463596607355399</v>
      </c>
    </row>
    <row r="393" spans="1:7" x14ac:dyDescent="0.3">
      <c r="A393" s="1">
        <v>2032</v>
      </c>
      <c r="B393" s="1">
        <v>5</v>
      </c>
      <c r="C393" s="2"/>
      <c r="D393">
        <v>5045.2973437669098</v>
      </c>
      <c r="E393">
        <v>5063.15553627393</v>
      </c>
      <c r="F393">
        <v>5027.4391512599004</v>
      </c>
      <c r="G393">
        <v>9.0509235458225792</v>
      </c>
    </row>
    <row r="394" spans="1:7" x14ac:dyDescent="0.3">
      <c r="A394" s="1">
        <v>2032</v>
      </c>
      <c r="B394" s="1">
        <v>6</v>
      </c>
      <c r="C394" s="2"/>
      <c r="D394">
        <v>5051.4570091267296</v>
      </c>
      <c r="E394">
        <v>5069.3242239811998</v>
      </c>
      <c r="F394">
        <v>5033.5897942722704</v>
      </c>
      <c r="G394">
        <v>9.0554962693461203</v>
      </c>
    </row>
    <row r="395" spans="1:7" x14ac:dyDescent="0.3">
      <c r="A395" s="1">
        <v>2032</v>
      </c>
      <c r="B395" s="1">
        <v>7</v>
      </c>
      <c r="C395" s="2"/>
      <c r="D395">
        <v>5057.6128217083797</v>
      </c>
      <c r="E395">
        <v>5075.4890762745799</v>
      </c>
      <c r="F395">
        <v>5039.7365671421803</v>
      </c>
      <c r="G395">
        <v>9.0600777934720007</v>
      </c>
    </row>
    <row r="396" spans="1:7" x14ac:dyDescent="0.3">
      <c r="A396" s="1">
        <v>2032</v>
      </c>
      <c r="B396" s="1">
        <v>8</v>
      </c>
      <c r="C396" s="2"/>
      <c r="D396">
        <v>5063.7647839217097</v>
      </c>
      <c r="E396">
        <v>5081.65009548946</v>
      </c>
      <c r="F396">
        <v>5045.8794723539604</v>
      </c>
      <c r="G396">
        <v>9.0646680804539894</v>
      </c>
    </row>
    <row r="397" spans="1:7" x14ac:dyDescent="0.3">
      <c r="A397" s="1">
        <v>2032</v>
      </c>
      <c r="B397" s="1">
        <v>9</v>
      </c>
      <c r="C397" s="2"/>
      <c r="D397">
        <v>5069.91289817507</v>
      </c>
      <c r="E397">
        <v>5087.8072839598799</v>
      </c>
      <c r="F397">
        <v>5052.0185123902502</v>
      </c>
      <c r="G397">
        <v>9.0692670926338899</v>
      </c>
    </row>
    <row r="398" spans="1:7" x14ac:dyDescent="0.3">
      <c r="A398" s="1">
        <v>2032</v>
      </c>
      <c r="B398" s="1">
        <v>10</v>
      </c>
      <c r="C398" s="2"/>
      <c r="D398">
        <v>5076.0571668753</v>
      </c>
      <c r="E398">
        <v>5093.9606440185598</v>
      </c>
      <c r="F398">
        <v>5058.1536897320402</v>
      </c>
      <c r="G398">
        <v>9.0738747924415897</v>
      </c>
    </row>
    <row r="399" spans="1:7" x14ac:dyDescent="0.3">
      <c r="A399" s="1">
        <v>2032</v>
      </c>
      <c r="B399" s="1">
        <v>11</v>
      </c>
      <c r="C399" s="2"/>
      <c r="D399">
        <v>5082.1975924277403</v>
      </c>
      <c r="E399">
        <v>5100.1101779968603</v>
      </c>
      <c r="F399">
        <v>5064.2850068586104</v>
      </c>
      <c r="G399">
        <v>9.0784911423952099</v>
      </c>
    </row>
    <row r="400" spans="1:7" x14ac:dyDescent="0.3">
      <c r="A400" s="1">
        <v>2032</v>
      </c>
      <c r="B400" s="1">
        <v>12</v>
      </c>
      <c r="C400" s="2"/>
      <c r="D400">
        <v>5088.3341772362101</v>
      </c>
      <c r="E400">
        <v>5106.2558882248504</v>
      </c>
      <c r="F400">
        <v>5070.4124662475797</v>
      </c>
      <c r="G400">
        <v>9.08311610510113</v>
      </c>
    </row>
    <row r="401" spans="1:7" x14ac:dyDescent="0.3">
      <c r="A401" s="1">
        <v>2033</v>
      </c>
      <c r="B401" s="1">
        <v>1</v>
      </c>
      <c r="C401" s="2"/>
      <c r="D401">
        <v>5094.4669237030503</v>
      </c>
      <c r="E401">
        <v>5112.3977770312404</v>
      </c>
      <c r="F401">
        <v>5076.5360703748602</v>
      </c>
      <c r="G401">
        <v>9.0877496432540994</v>
      </c>
    </row>
    <row r="402" spans="1:7" x14ac:dyDescent="0.3">
      <c r="A402" s="1">
        <v>2033</v>
      </c>
      <c r="B402" s="1">
        <v>2</v>
      </c>
      <c r="C402" s="2"/>
      <c r="D402">
        <v>5100.5958342290896</v>
      </c>
      <c r="E402">
        <v>5118.5358467434398</v>
      </c>
      <c r="F402">
        <v>5082.6558217147303</v>
      </c>
      <c r="G402">
        <v>9.0923917196373001</v>
      </c>
    </row>
    <row r="403" spans="1:7" x14ac:dyDescent="0.3">
      <c r="A403" s="1">
        <v>2033</v>
      </c>
      <c r="B403" s="1">
        <v>3</v>
      </c>
      <c r="C403" s="2"/>
      <c r="D403">
        <v>5106.7209112136297</v>
      </c>
      <c r="E403">
        <v>5124.6700996874897</v>
      </c>
      <c r="F403">
        <v>5088.7717227397698</v>
      </c>
      <c r="G403">
        <v>9.0970422971224494</v>
      </c>
    </row>
    <row r="404" spans="1:7" x14ac:dyDescent="0.3">
      <c r="A404" s="1">
        <v>2033</v>
      </c>
      <c r="B404" s="1">
        <v>4</v>
      </c>
      <c r="C404" s="2"/>
      <c r="D404">
        <v>5112.8421570545097</v>
      </c>
      <c r="E404">
        <v>5130.8005381881603</v>
      </c>
      <c r="F404">
        <v>5094.88377592087</v>
      </c>
      <c r="G404">
        <v>9.1017013386698196</v>
      </c>
    </row>
    <row r="405" spans="1:7" x14ac:dyDescent="0.3">
      <c r="A405" s="1">
        <v>2033</v>
      </c>
      <c r="B405" s="1">
        <v>5</v>
      </c>
      <c r="C405" s="2"/>
      <c r="D405">
        <v>5118.9595741480598</v>
      </c>
      <c r="E405">
        <v>5136.9271645688405</v>
      </c>
      <c r="F405">
        <v>5100.9919837272701</v>
      </c>
      <c r="G405">
        <v>9.1063688073283799</v>
      </c>
    </row>
    <row r="406" spans="1:7" x14ac:dyDescent="0.3">
      <c r="A406" s="1">
        <v>2033</v>
      </c>
      <c r="B406" s="1">
        <v>6</v>
      </c>
      <c r="C406" s="2"/>
      <c r="D406">
        <v>5125.0731648890796</v>
      </c>
      <c r="E406">
        <v>5143.0499811516302</v>
      </c>
      <c r="F406">
        <v>5107.09634862653</v>
      </c>
      <c r="G406">
        <v>9.1110446662357791</v>
      </c>
    </row>
    <row r="407" spans="1:7" x14ac:dyDescent="0.3">
      <c r="A407" s="1">
        <v>2033</v>
      </c>
      <c r="B407" s="1">
        <v>7</v>
      </c>
      <c r="C407" s="2"/>
      <c r="D407">
        <v>5131.18293167092</v>
      </c>
      <c r="E407">
        <v>5149.1689902573098</v>
      </c>
      <c r="F407">
        <v>5113.1968730845201</v>
      </c>
      <c r="G407">
        <v>9.1157288786184907</v>
      </c>
    </row>
    <row r="408" spans="1:7" x14ac:dyDescent="0.3">
      <c r="A408" s="1">
        <v>2033</v>
      </c>
      <c r="B408" s="1">
        <v>8</v>
      </c>
      <c r="C408" s="2"/>
      <c r="D408">
        <v>5137.28887688539</v>
      </c>
      <c r="E408">
        <v>5155.2841942053101</v>
      </c>
      <c r="F408">
        <v>5119.2935595654599</v>
      </c>
      <c r="G408">
        <v>9.1204214077918007</v>
      </c>
    </row>
    <row r="409" spans="1:7" x14ac:dyDescent="0.3">
      <c r="A409" s="1">
        <v>2033</v>
      </c>
      <c r="B409" s="1">
        <v>9</v>
      </c>
      <c r="C409" s="2"/>
      <c r="D409">
        <v>5143.39100292283</v>
      </c>
      <c r="E409">
        <v>5161.3955953137702</v>
      </c>
      <c r="F409">
        <v>5125.3864105318899</v>
      </c>
      <c r="G409">
        <v>9.1251222171599302</v>
      </c>
    </row>
    <row r="410" spans="1:7" x14ac:dyDescent="0.3">
      <c r="A410" s="1">
        <v>2033</v>
      </c>
      <c r="B410" s="1">
        <v>10</v>
      </c>
      <c r="C410" s="2"/>
      <c r="D410">
        <v>5149.4893121720897</v>
      </c>
      <c r="E410">
        <v>5167.5031958994996</v>
      </c>
      <c r="F410">
        <v>5131.4754284446799</v>
      </c>
      <c r="G410">
        <v>9.1298312702160196</v>
      </c>
    </row>
    <row r="411" spans="1:7" x14ac:dyDescent="0.3">
      <c r="A411" s="1">
        <v>2033</v>
      </c>
      <c r="B411" s="1">
        <v>11</v>
      </c>
      <c r="C411" s="2"/>
      <c r="D411">
        <v>5155.5838070205</v>
      </c>
      <c r="E411">
        <v>5173.60699827797</v>
      </c>
      <c r="F411">
        <v>5137.56061576302</v>
      </c>
      <c r="G411">
        <v>9.1345485305422702</v>
      </c>
    </row>
    <row r="412" spans="1:7" x14ac:dyDescent="0.3">
      <c r="A412" s="1">
        <v>2033</v>
      </c>
      <c r="B412" s="1">
        <v>12</v>
      </c>
      <c r="C412" s="2"/>
      <c r="D412">
        <v>5161.67448985391</v>
      </c>
      <c r="E412">
        <v>5179.7070047633597</v>
      </c>
      <c r="F412">
        <v>5143.6419749444503</v>
      </c>
      <c r="G412">
        <v>9.1392739618099004</v>
      </c>
    </row>
    <row r="413" spans="1:7" x14ac:dyDescent="0.3">
      <c r="A413" s="1">
        <v>2034</v>
      </c>
      <c r="B413" s="1">
        <v>1</v>
      </c>
      <c r="C413" s="2"/>
      <c r="D413">
        <v>5167.7613630566802</v>
      </c>
      <c r="E413">
        <v>5185.8032176685301</v>
      </c>
      <c r="F413">
        <v>5149.7195084448304</v>
      </c>
      <c r="G413">
        <v>9.1440075277792392</v>
      </c>
    </row>
    <row r="414" spans="1:7" x14ac:dyDescent="0.3">
      <c r="A414" s="1">
        <v>2034</v>
      </c>
      <c r="B414" s="1">
        <v>2</v>
      </c>
      <c r="C414" s="2"/>
      <c r="D414">
        <v>5173.8444290116804</v>
      </c>
      <c r="E414">
        <v>5191.8956393050103</v>
      </c>
      <c r="F414">
        <v>5155.7932187183496</v>
      </c>
      <c r="G414">
        <v>9.1487491922997997</v>
      </c>
    </row>
    <row r="415" spans="1:7" x14ac:dyDescent="0.3">
      <c r="A415" s="1">
        <v>2034</v>
      </c>
      <c r="B415" s="1">
        <v>3</v>
      </c>
      <c r="C415" s="2"/>
      <c r="D415">
        <v>5179.9236901002896</v>
      </c>
      <c r="E415">
        <v>5197.9842719830303</v>
      </c>
      <c r="F415">
        <v>5161.8631082175398</v>
      </c>
      <c r="G415">
        <v>9.1534989193102501</v>
      </c>
    </row>
    <row r="416" spans="1:7" x14ac:dyDescent="0.3">
      <c r="A416" s="1">
        <v>2034</v>
      </c>
      <c r="B416" s="1">
        <v>4</v>
      </c>
      <c r="C416" s="2"/>
      <c r="D416">
        <v>5185.9991487023799</v>
      </c>
      <c r="E416">
        <v>5204.06911801151</v>
      </c>
      <c r="F416">
        <v>5167.9291793932598</v>
      </c>
      <c r="G416">
        <v>9.1582566728384993</v>
      </c>
    </row>
    <row r="417" spans="1:7" x14ac:dyDescent="0.3">
      <c r="A417" s="1">
        <v>2034</v>
      </c>
      <c r="B417" s="1">
        <v>5</v>
      </c>
      <c r="C417" s="2"/>
      <c r="D417">
        <v>5192.07080719637</v>
      </c>
      <c r="E417">
        <v>5210.1501796980301</v>
      </c>
      <c r="F417">
        <v>5173.9914346947198</v>
      </c>
      <c r="G417">
        <v>9.1630224170017307</v>
      </c>
    </row>
    <row r="418" spans="1:7" x14ac:dyDescent="0.3">
      <c r="A418" s="1">
        <v>2034</v>
      </c>
      <c r="B418" s="1">
        <v>6</v>
      </c>
      <c r="C418" s="2"/>
      <c r="D418">
        <v>5198.1386679591596</v>
      </c>
      <c r="E418">
        <v>5216.2274593488801</v>
      </c>
      <c r="F418">
        <v>5180.0498765694301</v>
      </c>
      <c r="G418">
        <v>9.1677961160064108</v>
      </c>
    </row>
    <row r="419" spans="1:7" x14ac:dyDescent="0.3">
      <c r="A419" s="1">
        <v>2034</v>
      </c>
      <c r="B419" s="1">
        <v>7</v>
      </c>
      <c r="C419" s="2"/>
      <c r="D419">
        <v>5204.2027333661699</v>
      </c>
      <c r="E419">
        <v>5222.3009592690496</v>
      </c>
      <c r="F419">
        <v>5186.1045074632902</v>
      </c>
      <c r="G419">
        <v>9.1725777341483408</v>
      </c>
    </row>
    <row r="420" spans="1:7" x14ac:dyDescent="0.3">
      <c r="A420" s="1">
        <v>2034</v>
      </c>
      <c r="B420" s="1">
        <v>8</v>
      </c>
      <c r="C420" s="2"/>
      <c r="D420">
        <v>5210.2630057913402</v>
      </c>
      <c r="E420">
        <v>5228.3706817621996</v>
      </c>
      <c r="F420">
        <v>5192.1553298204899</v>
      </c>
      <c r="G420">
        <v>9.1773672358126994</v>
      </c>
    </row>
    <row r="421" spans="1:7" x14ac:dyDescent="0.3">
      <c r="A421" s="1">
        <v>2034</v>
      </c>
      <c r="B421" s="1">
        <v>9</v>
      </c>
      <c r="C421" s="2"/>
      <c r="D421">
        <v>5216.3194876071302</v>
      </c>
      <c r="E421">
        <v>5234.4366291306796</v>
      </c>
      <c r="F421">
        <v>5198.2023460835799</v>
      </c>
      <c r="G421">
        <v>9.1821645854740108</v>
      </c>
    </row>
    <row r="422" spans="1:7" x14ac:dyDescent="0.3">
      <c r="A422" s="1">
        <v>2034</v>
      </c>
      <c r="B422" s="1">
        <v>10</v>
      </c>
      <c r="C422" s="2"/>
      <c r="D422">
        <v>5222.3721811845098</v>
      </c>
      <c r="E422">
        <v>5240.4988036755603</v>
      </c>
      <c r="F422">
        <v>5204.2455586934502</v>
      </c>
      <c r="G422">
        <v>9.1869697476962298</v>
      </c>
    </row>
    <row r="423" spans="1:7" x14ac:dyDescent="0.3">
      <c r="A423" s="1">
        <v>2034</v>
      </c>
      <c r="B423" s="1">
        <v>11</v>
      </c>
      <c r="C423" s="2"/>
      <c r="D423">
        <v>5228.4210888929501</v>
      </c>
      <c r="E423">
        <v>5246.55720769656</v>
      </c>
      <c r="F423">
        <v>5210.2849700893303</v>
      </c>
      <c r="G423">
        <v>9.1917826871327293</v>
      </c>
    </row>
    <row r="424" spans="1:7" x14ac:dyDescent="0.3">
      <c r="A424" s="1">
        <v>2034</v>
      </c>
      <c r="B424" s="1">
        <v>12</v>
      </c>
      <c r="C424" s="2"/>
      <c r="D424">
        <v>5234.4662131004698</v>
      </c>
      <c r="E424">
        <v>5252.61184349215</v>
      </c>
      <c r="F424">
        <v>5216.3205827087904</v>
      </c>
      <c r="G424">
        <v>9.1966033685263309</v>
      </c>
    </row>
    <row r="425" spans="1:7" x14ac:dyDescent="0.3">
      <c r="A425" s="1">
        <v>2035</v>
      </c>
      <c r="B425" s="1">
        <v>1</v>
      </c>
      <c r="C425" s="2"/>
      <c r="D425">
        <v>5240.5075561735903</v>
      </c>
      <c r="E425">
        <v>5258.6627133594302</v>
      </c>
      <c r="F425">
        <v>5222.3523989877403</v>
      </c>
      <c r="G425">
        <v>9.2014317567093205</v>
      </c>
    </row>
    <row r="426" spans="1:7" x14ac:dyDescent="0.3">
      <c r="A426" s="1">
        <v>2035</v>
      </c>
      <c r="B426" s="1">
        <v>2</v>
      </c>
      <c r="C426" s="2"/>
      <c r="D426">
        <v>5246.5451204773399</v>
      </c>
      <c r="E426">
        <v>5264.7098195942599</v>
      </c>
      <c r="F426">
        <v>5228.3804213604299</v>
      </c>
      <c r="G426">
        <v>9.2062678166034306</v>
      </c>
    </row>
    <row r="427" spans="1:7" x14ac:dyDescent="0.3">
      <c r="A427" s="1">
        <v>2035</v>
      </c>
      <c r="B427" s="1">
        <v>3</v>
      </c>
      <c r="C427" s="2"/>
      <c r="D427">
        <v>5252.5789083753098</v>
      </c>
      <c r="E427">
        <v>5270.7531644911496</v>
      </c>
      <c r="F427">
        <v>5234.4046522594599</v>
      </c>
      <c r="G427">
        <v>9.2111115132198993</v>
      </c>
    </row>
    <row r="428" spans="1:7" x14ac:dyDescent="0.3">
      <c r="A428" s="1">
        <v>2035</v>
      </c>
      <c r="B428" s="1">
        <v>4</v>
      </c>
      <c r="C428" s="2"/>
      <c r="D428">
        <v>5258.6089222295604</v>
      </c>
      <c r="E428">
        <v>5276.7927503433302</v>
      </c>
      <c r="F428">
        <v>5240.4250941157798</v>
      </c>
      <c r="G428">
        <v>9.2159628116594501</v>
      </c>
    </row>
    <row r="429" spans="1:7" x14ac:dyDescent="0.3">
      <c r="A429" s="1">
        <v>2035</v>
      </c>
      <c r="B429" s="1">
        <v>5</v>
      </c>
      <c r="C429" s="2"/>
      <c r="D429">
        <v>5264.6351644007</v>
      </c>
      <c r="E429">
        <v>5282.8285794427202</v>
      </c>
      <c r="F429">
        <v>5246.4417493586798</v>
      </c>
      <c r="G429">
        <v>9.2208216771123102</v>
      </c>
    </row>
    <row r="430" spans="1:7" x14ac:dyDescent="0.3">
      <c r="A430" s="1">
        <v>2035</v>
      </c>
      <c r="B430" s="1">
        <v>6</v>
      </c>
      <c r="C430" s="2"/>
      <c r="D430">
        <v>5270.6576372478803</v>
      </c>
      <c r="E430">
        <v>5288.8606540799601</v>
      </c>
      <c r="F430">
        <v>5252.4546204157996</v>
      </c>
      <c r="G430">
        <v>9.2256880748581693</v>
      </c>
    </row>
    <row r="431" spans="1:7" x14ac:dyDescent="0.3">
      <c r="A431" s="1">
        <v>2035</v>
      </c>
      <c r="B431" s="1">
        <v>7</v>
      </c>
      <c r="C431" s="2"/>
      <c r="D431">
        <v>5276.67634312874</v>
      </c>
      <c r="E431">
        <v>5294.8889765443701</v>
      </c>
      <c r="F431">
        <v>5258.4637097131099</v>
      </c>
      <c r="G431">
        <v>9.2305619702662796</v>
      </c>
    </row>
    <row r="432" spans="1:7" x14ac:dyDescent="0.3">
      <c r="A432" s="1">
        <v>2035</v>
      </c>
      <c r="B432" s="1">
        <v>8</v>
      </c>
      <c r="C432" s="2"/>
      <c r="D432">
        <v>5282.6912843994596</v>
      </c>
      <c r="E432">
        <v>5300.9135491239704</v>
      </c>
      <c r="F432">
        <v>5264.4690196749598</v>
      </c>
      <c r="G432">
        <v>9.2354433287953395</v>
      </c>
    </row>
    <row r="433" spans="1:7" x14ac:dyDescent="0.3">
      <c r="A433" s="1">
        <v>2035</v>
      </c>
      <c r="B433" s="1">
        <v>9</v>
      </c>
      <c r="C433" s="2"/>
      <c r="D433">
        <v>5288.7024634147601</v>
      </c>
      <c r="E433">
        <v>5306.9343741055</v>
      </c>
      <c r="F433">
        <v>5270.4705527240203</v>
      </c>
      <c r="G433">
        <v>9.2403321159935601</v>
      </c>
    </row>
    <row r="434" spans="1:7" x14ac:dyDescent="0.3">
      <c r="A434" s="1">
        <v>2035</v>
      </c>
      <c r="B434" s="1">
        <v>10</v>
      </c>
      <c r="C434" s="2"/>
      <c r="D434">
        <v>5294.7098825278599</v>
      </c>
      <c r="E434">
        <v>5312.9514537743999</v>
      </c>
      <c r="F434">
        <v>5276.46831128133</v>
      </c>
      <c r="G434">
        <v>9.2452282974986399</v>
      </c>
    </row>
    <row r="435" spans="1:7" x14ac:dyDescent="0.3">
      <c r="A435" s="1">
        <v>2035</v>
      </c>
      <c r="B435" s="1">
        <v>11</v>
      </c>
      <c r="C435" s="2"/>
      <c r="D435">
        <v>5300.7135440905304</v>
      </c>
      <c r="E435">
        <v>5318.9647904147896</v>
      </c>
      <c r="F435">
        <v>5282.4622977662702</v>
      </c>
      <c r="G435">
        <v>9.2501318390377705</v>
      </c>
    </row>
    <row r="436" spans="1:7" x14ac:dyDescent="0.3">
      <c r="A436" s="1">
        <v>2035</v>
      </c>
      <c r="B436" s="1">
        <v>12</v>
      </c>
      <c r="C436" s="2"/>
      <c r="D436">
        <v>5306.7134504530604</v>
      </c>
      <c r="E436">
        <v>5324.97438630953</v>
      </c>
      <c r="F436">
        <v>5288.4525145965999</v>
      </c>
      <c r="G436">
        <v>9.2550427064276004</v>
      </c>
    </row>
    <row r="437" spans="1:7" x14ac:dyDescent="0.3">
      <c r="A437" s="1">
        <v>2036</v>
      </c>
      <c r="B437" s="1">
        <v>1</v>
      </c>
      <c r="C437" s="2"/>
      <c r="D437">
        <v>5312.7096039642702</v>
      </c>
      <c r="E437">
        <v>5330.9802437401604</v>
      </c>
      <c r="F437">
        <v>5294.4389641883799</v>
      </c>
      <c r="G437">
        <v>9.2599608655742305</v>
      </c>
    </row>
    <row r="438" spans="1:7" x14ac:dyDescent="0.3">
      <c r="A438" s="1">
        <v>2036</v>
      </c>
      <c r="B438" s="1">
        <v>2</v>
      </c>
      <c r="C438" s="2"/>
      <c r="D438">
        <v>5318.7020069715099</v>
      </c>
      <c r="E438">
        <v>5336.9823649869604</v>
      </c>
      <c r="F438">
        <v>5300.4216489560704</v>
      </c>
      <c r="G438">
        <v>9.2648862824732205</v>
      </c>
    </row>
    <row r="439" spans="1:7" x14ac:dyDescent="0.3">
      <c r="A439" s="1">
        <v>2036</v>
      </c>
      <c r="B439" s="1">
        <v>3</v>
      </c>
      <c r="C439" s="2"/>
      <c r="D439">
        <v>5324.6906618206704</v>
      </c>
      <c r="E439">
        <v>5342.98075232887</v>
      </c>
      <c r="F439">
        <v>5306.4005713124798</v>
      </c>
      <c r="G439">
        <v>9.2698189232095505</v>
      </c>
    </row>
    <row r="440" spans="1:7" x14ac:dyDescent="0.3">
      <c r="A440" s="1">
        <v>2036</v>
      </c>
      <c r="B440" s="1">
        <v>4</v>
      </c>
      <c r="C440" s="2"/>
      <c r="D440">
        <v>5330.6755708561705</v>
      </c>
      <c r="E440">
        <v>5348.9754080435896</v>
      </c>
      <c r="F440">
        <v>5312.3757336687504</v>
      </c>
      <c r="G440">
        <v>9.27475875395759</v>
      </c>
    </row>
    <row r="441" spans="1:7" x14ac:dyDescent="0.3">
      <c r="A441" s="1">
        <v>2036</v>
      </c>
      <c r="B441" s="1">
        <v>5</v>
      </c>
      <c r="C441" s="2"/>
      <c r="D441">
        <v>5336.6567364209504</v>
      </c>
      <c r="E441">
        <v>5354.9663344074897</v>
      </c>
      <c r="F441">
        <v>5318.3471384344102</v>
      </c>
      <c r="G441">
        <v>9.2797057409811092</v>
      </c>
    </row>
    <row r="442" spans="1:7" x14ac:dyDescent="0.3">
      <c r="A442" s="1">
        <v>2036</v>
      </c>
      <c r="B442" s="1">
        <v>6</v>
      </c>
      <c r="C442" s="2"/>
      <c r="D442">
        <v>5342.6341608564899</v>
      </c>
      <c r="E442">
        <v>5360.9535336956696</v>
      </c>
      <c r="F442">
        <v>5324.3147880173201</v>
      </c>
      <c r="G442">
        <v>9.2846598506332505</v>
      </c>
    </row>
    <row r="443" spans="1:7" x14ac:dyDescent="0.3">
      <c r="A443" s="1">
        <v>2036</v>
      </c>
      <c r="B443" s="1">
        <v>7</v>
      </c>
      <c r="C443" s="2"/>
      <c r="D443">
        <v>5348.6078465028304</v>
      </c>
      <c r="E443">
        <v>5366.9370081819397</v>
      </c>
      <c r="F443">
        <v>5330.2786848237201</v>
      </c>
      <c r="G443">
        <v>9.2896210493564499</v>
      </c>
    </row>
    <row r="444" spans="1:7" x14ac:dyDescent="0.3">
      <c r="A444" s="1">
        <v>2036</v>
      </c>
      <c r="B444" s="1">
        <v>8</v>
      </c>
      <c r="C444" s="2"/>
      <c r="D444">
        <v>5354.5777956985103</v>
      </c>
      <c r="E444">
        <v>5372.9167601388199</v>
      </c>
      <c r="F444">
        <v>5336.2388312581897</v>
      </c>
      <c r="G444">
        <v>9.2945893036824891</v>
      </c>
    </row>
    <row r="445" spans="1:7" x14ac:dyDescent="0.3">
      <c r="A445" s="1">
        <v>2036</v>
      </c>
      <c r="B445" s="1">
        <v>9</v>
      </c>
      <c r="C445" s="2"/>
      <c r="D445">
        <v>5360.5440107806198</v>
      </c>
      <c r="E445">
        <v>5378.8927918375402</v>
      </c>
      <c r="F445">
        <v>5342.1952297237003</v>
      </c>
      <c r="G445">
        <v>9.2995645802324205</v>
      </c>
    </row>
    <row r="446" spans="1:7" x14ac:dyDescent="0.3">
      <c r="A446" s="1">
        <v>2036</v>
      </c>
      <c r="B446" s="1">
        <v>10</v>
      </c>
      <c r="C446" s="2"/>
      <c r="D446">
        <v>5366.5064940848097</v>
      </c>
      <c r="E446">
        <v>5384.8651055480696</v>
      </c>
      <c r="F446">
        <v>5348.1478826215598</v>
      </c>
      <c r="G446">
        <v>9.3045468457165192</v>
      </c>
    </row>
    <row r="447" spans="1:7" x14ac:dyDescent="0.3">
      <c r="A447" s="1">
        <v>2036</v>
      </c>
      <c r="B447" s="1">
        <v>11</v>
      </c>
      <c r="C447" s="2"/>
      <c r="D447">
        <v>5372.4652479452398</v>
      </c>
      <c r="E447">
        <v>5390.8337035390396</v>
      </c>
      <c r="F447">
        <v>5354.0967923514399</v>
      </c>
      <c r="G447">
        <v>9.3095360669342906</v>
      </c>
    </row>
    <row r="448" spans="1:7" x14ac:dyDescent="0.3">
      <c r="A448" s="1">
        <v>2036</v>
      </c>
      <c r="B448" s="1">
        <v>12</v>
      </c>
      <c r="C448" s="2"/>
      <c r="D448">
        <v>5378.4202746946303</v>
      </c>
      <c r="E448">
        <v>5396.7985880778597</v>
      </c>
      <c r="F448">
        <v>5360.04196131139</v>
      </c>
      <c r="G448">
        <v>9.3145322107744004</v>
      </c>
    </row>
    <row r="449" spans="1:7" x14ac:dyDescent="0.3">
      <c r="A449" s="1">
        <v>2037</v>
      </c>
      <c r="B449" s="1">
        <v>1</v>
      </c>
      <c r="C449" s="2"/>
      <c r="D449">
        <v>5384.3715766642199</v>
      </c>
      <c r="E449">
        <v>5402.7597614306096</v>
      </c>
      <c r="F449">
        <v>5365.9833918978202</v>
      </c>
      <c r="G449">
        <v>9.3195352442146806</v>
      </c>
    </row>
    <row r="450" spans="1:7" x14ac:dyDescent="0.3">
      <c r="A450" s="1">
        <v>2037</v>
      </c>
      <c r="B450" s="1">
        <v>2</v>
      </c>
      <c r="C450" s="2"/>
      <c r="D450">
        <v>5390.3191561838003</v>
      </c>
      <c r="E450">
        <v>5408.7172258621104</v>
      </c>
      <c r="F450">
        <v>5371.9210865054902</v>
      </c>
      <c r="G450">
        <v>9.32454513432201</v>
      </c>
    </row>
    <row r="451" spans="1:7" x14ac:dyDescent="0.3">
      <c r="A451" s="1">
        <v>2037</v>
      </c>
      <c r="B451" s="1">
        <v>3</v>
      </c>
      <c r="C451" s="2"/>
      <c r="D451">
        <v>5396.2630155817196</v>
      </c>
      <c r="E451">
        <v>5414.6709836358896</v>
      </c>
      <c r="F451">
        <v>5377.8550475275597</v>
      </c>
      <c r="G451">
        <v>9.3295618482523697</v>
      </c>
    </row>
    <row r="452" spans="1:7" x14ac:dyDescent="0.3">
      <c r="A452" s="1">
        <v>2037</v>
      </c>
      <c r="B452" s="1">
        <v>4</v>
      </c>
      <c r="C452" s="2"/>
      <c r="D452">
        <v>5402.2031571848602</v>
      </c>
      <c r="E452">
        <v>5420.6210370142098</v>
      </c>
      <c r="F452">
        <v>5383.7852773555196</v>
      </c>
      <c r="G452">
        <v>9.3345853532507306</v>
      </c>
    </row>
    <row r="453" spans="1:7" x14ac:dyDescent="0.3">
      <c r="A453" s="1">
        <v>2037</v>
      </c>
      <c r="B453" s="1">
        <v>5</v>
      </c>
      <c r="C453" s="2"/>
      <c r="D453">
        <v>5408.1395833186398</v>
      </c>
      <c r="E453">
        <v>5426.5673882580204</v>
      </c>
      <c r="F453">
        <v>5389.7117783792601</v>
      </c>
      <c r="G453">
        <v>9.3396156166510096</v>
      </c>
    </row>
    <row r="454" spans="1:7" x14ac:dyDescent="0.3">
      <c r="A454" s="1">
        <v>2037</v>
      </c>
      <c r="B454" s="1">
        <v>6</v>
      </c>
      <c r="C454" s="2"/>
      <c r="D454">
        <v>5414.0722963070302</v>
      </c>
      <c r="E454">
        <v>5432.51003962704</v>
      </c>
      <c r="F454">
        <v>5395.6345529870196</v>
      </c>
      <c r="G454">
        <v>9.3446526058760906</v>
      </c>
    </row>
    <row r="455" spans="1:7" x14ac:dyDescent="0.3">
      <c r="A455" s="1">
        <v>2037</v>
      </c>
      <c r="B455" s="1">
        <v>7</v>
      </c>
      <c r="C455" s="2"/>
      <c r="D455">
        <v>5420.0012984725399</v>
      </c>
      <c r="E455">
        <v>5438.4489933796704</v>
      </c>
      <c r="F455">
        <v>5401.5536035654204</v>
      </c>
      <c r="G455">
        <v>9.3496962884376504</v>
      </c>
    </row>
    <row r="456" spans="1:7" x14ac:dyDescent="0.3">
      <c r="A456" s="1">
        <v>2037</v>
      </c>
      <c r="B456" s="1">
        <v>8</v>
      </c>
      <c r="C456" s="2"/>
      <c r="D456">
        <v>5425.9265921362503</v>
      </c>
      <c r="E456">
        <v>5444.38425177305</v>
      </c>
      <c r="F456">
        <v>5407.4689324994497</v>
      </c>
      <c r="G456">
        <v>9.3547466319362602</v>
      </c>
    </row>
    <row r="457" spans="1:7" x14ac:dyDescent="0.3">
      <c r="A457" s="1">
        <v>2037</v>
      </c>
      <c r="B457" s="1">
        <v>9</v>
      </c>
      <c r="C457" s="2"/>
      <c r="D457">
        <v>5431.8481796177603</v>
      </c>
      <c r="E457">
        <v>5450.3158170630404</v>
      </c>
      <c r="F457">
        <v>5413.3805421724801</v>
      </c>
      <c r="G457">
        <v>9.3598036040611898</v>
      </c>
    </row>
    <row r="458" spans="1:7" x14ac:dyDescent="0.3">
      <c r="A458" s="1">
        <v>2037</v>
      </c>
      <c r="B458" s="1">
        <v>10</v>
      </c>
      <c r="C458" s="2"/>
      <c r="D458">
        <v>5437.7660632352399</v>
      </c>
      <c r="E458">
        <v>5456.2436915042299</v>
      </c>
      <c r="F458">
        <v>5419.28843496625</v>
      </c>
      <c r="G458">
        <v>9.3648671725904507</v>
      </c>
    </row>
    <row r="459" spans="1:7" x14ac:dyDescent="0.3">
      <c r="A459" s="1">
        <v>2037</v>
      </c>
      <c r="B459" s="1">
        <v>11</v>
      </c>
      <c r="C459" s="2"/>
      <c r="D459">
        <v>5443.6802453053897</v>
      </c>
      <c r="E459">
        <v>5462.1678773499198</v>
      </c>
      <c r="F459">
        <v>5425.1926132608596</v>
      </c>
      <c r="G459">
        <v>9.3699373053906907</v>
      </c>
    </row>
    <row r="460" spans="1:7" x14ac:dyDescent="0.3">
      <c r="A460" s="1">
        <v>2037</v>
      </c>
      <c r="B460" s="1">
        <v>12</v>
      </c>
      <c r="C460" s="2"/>
      <c r="D460">
        <v>5449.5907281434802</v>
      </c>
      <c r="E460">
        <v>5468.0883768521498</v>
      </c>
      <c r="F460">
        <v>5431.0930794347996</v>
      </c>
      <c r="G460">
        <v>9.3750139704171502</v>
      </c>
    </row>
    <row r="461" spans="1:7" x14ac:dyDescent="0.3">
      <c r="A461" s="1">
        <v>2038</v>
      </c>
      <c r="B461" s="1">
        <v>1</v>
      </c>
      <c r="C461" s="2"/>
      <c r="D461">
        <v>5455.4975140633196</v>
      </c>
      <c r="E461">
        <v>5474.0051922616803</v>
      </c>
      <c r="F461">
        <v>5436.9898358649498</v>
      </c>
      <c r="G461">
        <v>9.3800971357135996</v>
      </c>
    </row>
    <row r="462" spans="1:7" x14ac:dyDescent="0.3">
      <c r="A462" s="1">
        <v>2038</v>
      </c>
      <c r="B462" s="1">
        <v>2</v>
      </c>
      <c r="C462" s="2"/>
      <c r="D462">
        <v>5461.40060537728</v>
      </c>
      <c r="E462">
        <v>5479.91832582801</v>
      </c>
      <c r="F462">
        <v>5442.8828849265501</v>
      </c>
      <c r="G462">
        <v>9.3851867694122806</v>
      </c>
    </row>
    <row r="463" spans="1:7" x14ac:dyDescent="0.3">
      <c r="A463" s="1">
        <v>2038</v>
      </c>
      <c r="B463" s="1">
        <v>3</v>
      </c>
      <c r="C463" s="2"/>
      <c r="D463">
        <v>5467.3000043962802</v>
      </c>
      <c r="E463">
        <v>5485.8277797993396</v>
      </c>
      <c r="F463">
        <v>5448.7722289932199</v>
      </c>
      <c r="G463">
        <v>9.3902828397338194</v>
      </c>
    </row>
    <row r="464" spans="1:7" x14ac:dyDescent="0.3">
      <c r="A464" s="1">
        <v>2038</v>
      </c>
      <c r="B464" s="1">
        <v>4</v>
      </c>
      <c r="C464" s="2"/>
      <c r="D464">
        <v>5473.19571342979</v>
      </c>
      <c r="E464">
        <v>5491.7335564226296</v>
      </c>
      <c r="F464">
        <v>5454.6578704369604</v>
      </c>
      <c r="G464">
        <v>9.3953853149872106</v>
      </c>
    </row>
    <row r="465" spans="1:7" x14ac:dyDescent="0.3">
      <c r="A465" s="1">
        <v>2038</v>
      </c>
      <c r="B465" s="1">
        <v>5</v>
      </c>
      <c r="C465" s="2"/>
      <c r="D465">
        <v>5479.0877347858604</v>
      </c>
      <c r="E465">
        <v>5497.6356579435496</v>
      </c>
      <c r="F465">
        <v>5460.5398116281604</v>
      </c>
      <c r="G465">
        <v>9.4004941635696806</v>
      </c>
    </row>
    <row r="466" spans="1:7" x14ac:dyDescent="0.3">
      <c r="A466" s="1">
        <v>2038</v>
      </c>
      <c r="B466" s="1">
        <v>6</v>
      </c>
      <c r="C466" s="2"/>
      <c r="D466">
        <v>5484.9760707710502</v>
      </c>
      <c r="E466">
        <v>5503.5340866065098</v>
      </c>
      <c r="F466">
        <v>5466.4180549355897</v>
      </c>
      <c r="G466">
        <v>9.4056093539666996</v>
      </c>
    </row>
    <row r="467" spans="1:7" x14ac:dyDescent="0.3">
      <c r="A467" s="1">
        <v>2038</v>
      </c>
      <c r="B467" s="1">
        <v>7</v>
      </c>
      <c r="C467" s="2"/>
      <c r="D467">
        <v>5490.86072369052</v>
      </c>
      <c r="E467">
        <v>5509.4288446546398</v>
      </c>
      <c r="F467">
        <v>5472.2926027263902</v>
      </c>
      <c r="G467">
        <v>9.4107308547518294</v>
      </c>
    </row>
    <row r="468" spans="1:7" x14ac:dyDescent="0.3">
      <c r="A468" s="1">
        <v>2038</v>
      </c>
      <c r="B468" s="1">
        <v>8</v>
      </c>
      <c r="C468" s="2"/>
      <c r="D468">
        <v>5496.7416958479698</v>
      </c>
      <c r="E468">
        <v>5515.3199343298202</v>
      </c>
      <c r="F468">
        <v>5478.1634573661104</v>
      </c>
      <c r="G468">
        <v>9.4158586345866997</v>
      </c>
    </row>
    <row r="469" spans="1:7" x14ac:dyDescent="0.3">
      <c r="A469" s="1">
        <v>2038</v>
      </c>
      <c r="B469" s="1">
        <v>9</v>
      </c>
      <c r="C469" s="2"/>
      <c r="D469">
        <v>5502.61898954565</v>
      </c>
      <c r="E469">
        <v>5521.2073578726404</v>
      </c>
      <c r="F469">
        <v>5484.0306212186697</v>
      </c>
      <c r="G469">
        <v>9.4209926622209395</v>
      </c>
    </row>
    <row r="470" spans="1:7" x14ac:dyDescent="0.3">
      <c r="A470" s="1">
        <v>2038</v>
      </c>
      <c r="B470" s="1">
        <v>10</v>
      </c>
      <c r="C470" s="2"/>
      <c r="D470">
        <v>5508.4926070844003</v>
      </c>
      <c r="E470">
        <v>5527.0911175224401</v>
      </c>
      <c r="F470">
        <v>5489.8940966463597</v>
      </c>
      <c r="G470">
        <v>9.4261329064920591</v>
      </c>
    </row>
    <row r="471" spans="1:7" x14ac:dyDescent="0.3">
      <c r="A471" s="1">
        <v>2038</v>
      </c>
      <c r="B471" s="1">
        <v>11</v>
      </c>
      <c r="C471" s="2"/>
      <c r="D471">
        <v>5514.3625507635998</v>
      </c>
      <c r="E471">
        <v>5532.9712155172901</v>
      </c>
      <c r="F471">
        <v>5495.7538860099003</v>
      </c>
      <c r="G471">
        <v>9.4312793363254102</v>
      </c>
    </row>
    <row r="472" spans="1:7" x14ac:dyDescent="0.3">
      <c r="A472" s="1">
        <v>2038</v>
      </c>
      <c r="B472" s="1">
        <v>12</v>
      </c>
      <c r="C472" s="2"/>
      <c r="D472">
        <v>5520.2288228811703</v>
      </c>
      <c r="E472">
        <v>5538.8476540940001</v>
      </c>
      <c r="F472">
        <v>5501.6099916683497</v>
      </c>
      <c r="G472">
        <v>9.4364319207340905</v>
      </c>
    </row>
    <row r="473" spans="1:7" x14ac:dyDescent="0.3">
      <c r="A473" s="1">
        <v>2039</v>
      </c>
      <c r="B473" s="1">
        <v>1</v>
      </c>
      <c r="C473" s="2"/>
      <c r="D473">
        <v>5526.0914257336499</v>
      </c>
      <c r="E473">
        <v>5544.7204354880996</v>
      </c>
      <c r="F473">
        <v>5507.4624159792002</v>
      </c>
      <c r="G473">
        <v>9.4415906288188793</v>
      </c>
    </row>
    <row r="474" spans="1:7" x14ac:dyDescent="0.3">
      <c r="A474" s="1">
        <v>2039</v>
      </c>
      <c r="B474" s="1">
        <v>2</v>
      </c>
      <c r="C474" s="2"/>
      <c r="D474">
        <v>5531.95036161609</v>
      </c>
      <c r="E474">
        <v>5550.5895619338698</v>
      </c>
      <c r="F474">
        <v>5513.3111612983103</v>
      </c>
      <c r="G474">
        <v>9.4467554297681193</v>
      </c>
    </row>
    <row r="475" spans="1:7" x14ac:dyDescent="0.3">
      <c r="A475" s="1">
        <v>2039</v>
      </c>
      <c r="B475" s="1">
        <v>3</v>
      </c>
      <c r="C475" s="2"/>
      <c r="D475">
        <v>5537.8056328221201</v>
      </c>
      <c r="E475">
        <v>5556.4550356643203</v>
      </c>
      <c r="F475">
        <v>5519.1562299799298</v>
      </c>
      <c r="G475">
        <v>9.4519262928576904</v>
      </c>
    </row>
    <row r="476" spans="1:7" x14ac:dyDescent="0.3">
      <c r="A476" s="1">
        <v>2039</v>
      </c>
      <c r="B476" s="1">
        <v>4</v>
      </c>
      <c r="C476" s="2"/>
      <c r="D476">
        <v>5543.6572416439603</v>
      </c>
      <c r="E476">
        <v>5562.3168589112101</v>
      </c>
      <c r="F476">
        <v>5524.9976243767096</v>
      </c>
      <c r="G476">
        <v>9.4571031874508495</v>
      </c>
    </row>
    <row r="477" spans="1:7" x14ac:dyDescent="0.3">
      <c r="A477" s="1">
        <v>2039</v>
      </c>
      <c r="B477" s="1">
        <v>5</v>
      </c>
      <c r="C477" s="2"/>
      <c r="D477">
        <v>5549.5051903723597</v>
      </c>
      <c r="E477">
        <v>5568.1750339050304</v>
      </c>
      <c r="F477">
        <v>5530.8353468396899</v>
      </c>
      <c r="G477">
        <v>9.4622860829982205</v>
      </c>
    </row>
    <row r="478" spans="1:7" x14ac:dyDescent="0.3">
      <c r="A478" s="1">
        <v>2039</v>
      </c>
      <c r="B478" s="1">
        <v>6</v>
      </c>
      <c r="C478" s="2"/>
      <c r="D478">
        <v>5555.3494812966601</v>
      </c>
      <c r="E478">
        <v>5574.029562875</v>
      </c>
      <c r="F478">
        <v>5536.6693997183202</v>
      </c>
      <c r="G478">
        <v>9.4674749490376406</v>
      </c>
    </row>
    <row r="479" spans="1:7" x14ac:dyDescent="0.3">
      <c r="A479" s="1">
        <v>2039</v>
      </c>
      <c r="B479" s="1">
        <v>7</v>
      </c>
      <c r="C479" s="2"/>
      <c r="D479">
        <v>5561.1901167047599</v>
      </c>
      <c r="E479">
        <v>5579.8804480490999</v>
      </c>
      <c r="F479">
        <v>5542.49978536043</v>
      </c>
      <c r="G479">
        <v>9.4726697551941292</v>
      </c>
    </row>
    <row r="480" spans="1:7" x14ac:dyDescent="0.3">
      <c r="A480" s="1">
        <v>2039</v>
      </c>
      <c r="B480" s="1">
        <v>8</v>
      </c>
      <c r="C480" s="2"/>
      <c r="D480">
        <v>5567.0270988831298</v>
      </c>
      <c r="E480">
        <v>5585.7276916540204</v>
      </c>
      <c r="F480">
        <v>5548.3265061122402</v>
      </c>
      <c r="G480">
        <v>9.4778704711797594</v>
      </c>
    </row>
    <row r="481" spans="1:7" x14ac:dyDescent="0.3">
      <c r="A481" s="1">
        <v>2039</v>
      </c>
      <c r="B481" s="1">
        <v>9</v>
      </c>
      <c r="C481" s="2"/>
      <c r="D481">
        <v>5572.8604301168198</v>
      </c>
      <c r="E481">
        <v>5591.5712959152397</v>
      </c>
      <c r="F481">
        <v>5554.1495643183898</v>
      </c>
      <c r="G481">
        <v>9.4830770667935607</v>
      </c>
    </row>
    <row r="482" spans="1:7" x14ac:dyDescent="0.3">
      <c r="A482" s="1">
        <v>2039</v>
      </c>
      <c r="B482" s="1">
        <v>10</v>
      </c>
      <c r="C482" s="2"/>
      <c r="D482">
        <v>5578.6901126894199</v>
      </c>
      <c r="E482">
        <v>5597.4112630569298</v>
      </c>
      <c r="F482">
        <v>5559.9689623219101</v>
      </c>
      <c r="G482">
        <v>9.4882895119214492</v>
      </c>
    </row>
    <row r="483" spans="1:7" x14ac:dyDescent="0.3">
      <c r="A483" s="1">
        <v>2039</v>
      </c>
      <c r="B483" s="1">
        <v>11</v>
      </c>
      <c r="C483" s="2"/>
      <c r="D483">
        <v>5584.51614888313</v>
      </c>
      <c r="E483">
        <v>5603.2475953020403</v>
      </c>
      <c r="F483">
        <v>5565.7847024642197</v>
      </c>
      <c r="G483">
        <v>9.49350777653612</v>
      </c>
    </row>
    <row r="484" spans="1:7" x14ac:dyDescent="0.3">
      <c r="A484" s="1">
        <v>2039</v>
      </c>
      <c r="B484" s="1">
        <v>12</v>
      </c>
      <c r="C484" s="2"/>
      <c r="D484">
        <v>5590.3385409786997</v>
      </c>
      <c r="E484">
        <v>5609.0802948722403</v>
      </c>
      <c r="F484">
        <v>5571.59678708515</v>
      </c>
      <c r="G484">
        <v>9.4987318306969595</v>
      </c>
    </row>
    <row r="485" spans="1:7" x14ac:dyDescent="0.3">
      <c r="A485" s="1">
        <v>2040</v>
      </c>
      <c r="B485" s="1">
        <v>1</v>
      </c>
      <c r="C485" s="2"/>
      <c r="D485">
        <v>5596.1572912554602</v>
      </c>
      <c r="E485">
        <v>5614.9093639879702</v>
      </c>
      <c r="F485">
        <v>5577.4052185229402</v>
      </c>
      <c r="G485">
        <v>9.5039616445499195</v>
      </c>
    </row>
    <row r="486" spans="1:7" x14ac:dyDescent="0.3">
      <c r="A486" s="1">
        <v>2040</v>
      </c>
      <c r="B486" s="1">
        <v>2</v>
      </c>
      <c r="C486" s="2"/>
      <c r="D486">
        <v>5601.9724019913101</v>
      </c>
      <c r="E486">
        <v>5620.7348048683798</v>
      </c>
      <c r="F486">
        <v>5583.2099991142304</v>
      </c>
      <c r="G486">
        <v>9.5091971883274606</v>
      </c>
    </row>
    <row r="487" spans="1:7" x14ac:dyDescent="0.3">
      <c r="A487" s="1">
        <v>2040</v>
      </c>
      <c r="B487" s="1">
        <v>3</v>
      </c>
      <c r="C487" s="2"/>
      <c r="D487">
        <v>5607.7838754627301</v>
      </c>
      <c r="E487">
        <v>5626.5566197314001</v>
      </c>
      <c r="F487">
        <v>5589.01113119405</v>
      </c>
      <c r="G487">
        <v>9.5144384323484203</v>
      </c>
    </row>
    <row r="488" spans="1:7" x14ac:dyDescent="0.3">
      <c r="A488" s="1">
        <v>2040</v>
      </c>
      <c r="B488" s="1">
        <v>4</v>
      </c>
      <c r="C488" s="2"/>
      <c r="D488">
        <v>5613.5917139447702</v>
      </c>
      <c r="E488">
        <v>5632.3748107936799</v>
      </c>
      <c r="F488">
        <v>5594.8086170958604</v>
      </c>
      <c r="G488">
        <v>9.5196853470179104</v>
      </c>
    </row>
    <row r="489" spans="1:7" x14ac:dyDescent="0.3">
      <c r="A489" s="1">
        <v>2040</v>
      </c>
      <c r="B489" s="1">
        <v>5</v>
      </c>
      <c r="C489" s="2"/>
      <c r="D489">
        <v>5619.3959197110698</v>
      </c>
      <c r="E489">
        <v>5638.18938027064</v>
      </c>
      <c r="F489">
        <v>5600.6024591515097</v>
      </c>
      <c r="G489">
        <v>9.5249379028272401</v>
      </c>
    </row>
    <row r="490" spans="1:7" x14ac:dyDescent="0.3">
      <c r="A490" s="1">
        <v>2040</v>
      </c>
      <c r="B490" s="1">
        <v>6</v>
      </c>
      <c r="C490" s="2"/>
      <c r="D490">
        <v>5625.1964950338397</v>
      </c>
      <c r="E490">
        <v>5644.0003303764197</v>
      </c>
      <c r="F490">
        <v>5606.3926596912497</v>
      </c>
      <c r="G490">
        <v>9.5301960703537798</v>
      </c>
    </row>
    <row r="491" spans="1:7" x14ac:dyDescent="0.3">
      <c r="A491" s="1">
        <v>2040</v>
      </c>
      <c r="B491" s="1">
        <v>7</v>
      </c>
      <c r="C491" s="2"/>
      <c r="D491">
        <v>5630.9934421838498</v>
      </c>
      <c r="E491">
        <v>5649.8076633239398</v>
      </c>
      <c r="F491">
        <v>5612.1792210437598</v>
      </c>
      <c r="G491">
        <v>9.5354598202608791</v>
      </c>
    </row>
    <row r="492" spans="1:7" x14ac:dyDescent="0.3">
      <c r="A492" s="1">
        <v>2040</v>
      </c>
      <c r="B492" s="1">
        <v>8</v>
      </c>
      <c r="C492" s="2"/>
      <c r="D492">
        <v>5636.7867634304903</v>
      </c>
      <c r="E492">
        <v>5655.6113813248503</v>
      </c>
      <c r="F492">
        <v>5617.9621455361303</v>
      </c>
      <c r="G492">
        <v>9.5407291232977407</v>
      </c>
    </row>
    <row r="493" spans="1:7" x14ac:dyDescent="0.3">
      <c r="A493" s="1">
        <v>2040</v>
      </c>
      <c r="B493" s="1">
        <v>9</v>
      </c>
      <c r="C493" s="2"/>
      <c r="D493">
        <v>5642.57646104169</v>
      </c>
      <c r="E493">
        <v>5661.4114865895399</v>
      </c>
      <c r="F493">
        <v>5623.7414354938501</v>
      </c>
      <c r="G493">
        <v>9.5460039502993208</v>
      </c>
    </row>
    <row r="494" spans="1:7" ht="15" x14ac:dyDescent="0.25">
      <c r="A494" s="1">
        <v>2040</v>
      </c>
      <c r="B494" s="1">
        <v>10</v>
      </c>
      <c r="C494" s="2"/>
      <c r="D494">
        <v>5648.3625372839997</v>
      </c>
      <c r="E494">
        <v>5667.2079813271803</v>
      </c>
      <c r="F494">
        <v>5629.51709324081</v>
      </c>
      <c r="G494">
        <v>9.5512842721862192</v>
      </c>
    </row>
    <row r="495" spans="1:7" ht="15" x14ac:dyDescent="0.25">
      <c r="A495" s="1">
        <v>2040</v>
      </c>
      <c r="B495" s="1">
        <v>11</v>
      </c>
      <c r="C495" s="2"/>
      <c r="D495">
        <v>5654.1449944225096</v>
      </c>
      <c r="E495">
        <v>5673.0008677456699</v>
      </c>
      <c r="F495">
        <v>5635.2891210993503</v>
      </c>
      <c r="G495">
        <v>9.5565700599645798</v>
      </c>
    </row>
    <row r="496" spans="1:7" x14ac:dyDescent="0.3">
      <c r="A496" s="1">
        <v>2040</v>
      </c>
      <c r="B496" s="1">
        <v>12</v>
      </c>
      <c r="C496" s="2"/>
      <c r="D496">
        <v>5659.9238347209302</v>
      </c>
      <c r="E496">
        <v>5678.7901480516603</v>
      </c>
      <c r="F496">
        <v>5641.0575213901902</v>
      </c>
      <c r="G496">
        <v>9.5618612847259694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20E5D24-C8E9-4130-85DB-9B62D224C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4FD42-0EF8-43A8-99C4-3BE1C138D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325C4-F6C3-4A28-919D-058154FDCB4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Annual  Sales</vt:lpstr>
      <vt:lpstr> Annual Customers</vt:lpstr>
      <vt:lpstr>2015 Variance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2016-04-11T19:24:29Z</dcterms:created>
  <dcterms:modified xsi:type="dcterms:W3CDTF">2016-04-13T21:08:01Z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