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480" yWindow="156" windowWidth="18192" windowHeight="7992"/>
  </bookViews>
  <sheets>
    <sheet name="Data" sheetId="1" r:id="rId1"/>
  </sheets>
  <calcPr calcId="145621"/>
</workbook>
</file>

<file path=xl/calcChain.xml><?xml version="1.0" encoding="utf-8"?>
<calcChain xmlns="http://schemas.openxmlformats.org/spreadsheetml/2006/main">
  <c r="B16" i="1" l="1"/>
  <c r="B29" i="1"/>
  <c r="B27" i="1" l="1"/>
  <c r="B28" i="1"/>
  <c r="B30" i="1"/>
  <c r="B31" i="1"/>
  <c r="B32" i="1"/>
  <c r="B34" i="1"/>
  <c r="B35" i="1"/>
  <c r="B33" i="1"/>
  <c r="B26" i="1"/>
  <c r="B25" i="1"/>
  <c r="B20" i="1"/>
  <c r="B21" i="1"/>
  <c r="B22" i="1"/>
  <c r="B23" i="1"/>
  <c r="B24" i="1"/>
  <c r="B18" i="1"/>
  <c r="B19" i="1"/>
  <c r="B17" i="1"/>
  <c r="B11" i="1"/>
  <c r="B12" i="1"/>
  <c r="B13" i="1"/>
  <c r="B14" i="1"/>
  <c r="B15" i="1"/>
  <c r="B10" i="1"/>
  <c r="B37" i="1" l="1"/>
  <c r="B38" i="1"/>
  <c r="B36" i="1"/>
</calcChain>
</file>

<file path=xl/sharedStrings.xml><?xml version="1.0" encoding="utf-8"?>
<sst xmlns="http://schemas.openxmlformats.org/spreadsheetml/2006/main" count="30" uniqueCount="24">
  <si>
    <t>Year</t>
  </si>
  <si>
    <t>Indicator Variable for 1994</t>
  </si>
  <si>
    <t>Minimum Temperature on the Winter Peak Day</t>
  </si>
  <si>
    <t>Winter Peak per Customer</t>
  </si>
  <si>
    <t>(KW)</t>
  </si>
  <si>
    <r>
      <t>(</t>
    </r>
    <r>
      <rPr>
        <b/>
        <vertAlign val="superscript"/>
        <sz val="11"/>
        <color theme="1"/>
        <rFont val="Calibri"/>
        <family val="2"/>
        <scheme val="minor"/>
      </rPr>
      <t>0</t>
    </r>
    <r>
      <rPr>
        <b/>
        <sz val="11"/>
        <color theme="1"/>
        <rFont val="Calibri"/>
        <family val="2"/>
        <scheme val="minor"/>
      </rPr>
      <t>F)</t>
    </r>
  </si>
  <si>
    <t>Base - 66</t>
  </si>
  <si>
    <t>Indicator Variable for Winter Peak Falling on Weekend</t>
  </si>
  <si>
    <t>HDH on Day Prior to Winter Peak Day Until 9 AM on the Peak Day Squared</t>
  </si>
  <si>
    <t>Total Florida Housing Starts Per Capita</t>
  </si>
  <si>
    <t>Out-of-Model Adjustment for New/Modified Wholesale Contracts</t>
  </si>
  <si>
    <t>Out-of-Model Adjustment for Distributed Generation</t>
  </si>
  <si>
    <t>Out-of-Model Adjustment for Plug-In Electric Vehicles</t>
  </si>
  <si>
    <t>Out-of-Model Adjustment for Economic Development Rates</t>
  </si>
  <si>
    <t>(MW)</t>
  </si>
  <si>
    <t>Winter Peak</t>
  </si>
  <si>
    <t>Total Customers</t>
  </si>
  <si>
    <t>Calculated</t>
  </si>
  <si>
    <t>Per 1,000 Residents</t>
  </si>
  <si>
    <t>Codes &amp; Standards</t>
  </si>
  <si>
    <t>(KW/Customer)</t>
  </si>
  <si>
    <t>Out-of-Model Adjustment for Demand Side Management (DSM)</t>
  </si>
  <si>
    <t>FPL RC-16</t>
  </si>
  <si>
    <t>STAFF 000835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</si>
</sst>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#,##0.00;\-#,##0.00"/>
    <numFmt numFmtId="165" formatCode="#,##0;\-#,##0"/>
    <numFmt numFmtId="166" formatCode="#,##0.0000;\-#,##0.0000"/>
    <numFmt numFmtId="167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0" fontId="5" fillId="0" borderId="0"/>
  </cellStyleXfs>
  <cellXfs count="26">
    <xf numFmtId="0" fontId="0" fillId="0" borderId="0" xfId="0"/>
    <xf numFmtId="0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65" fontId="0" fillId="0" borderId="0" xfId="0" applyNumberFormat="1" applyAlignment="1">
      <alignment horizontal="center"/>
    </xf>
    <xf numFmtId="0" fontId="1" fillId="0" borderId="0" xfId="0" applyFont="1" applyFill="1" applyBorder="1" applyAlignment="1">
      <alignment horizontal="center" wrapText="1"/>
    </xf>
    <xf numFmtId="0" fontId="1" fillId="0" borderId="0" xfId="0" quotePrefix="1" applyFont="1" applyFill="1" applyBorder="1" applyAlignment="1">
      <alignment horizontal="center" wrapText="1"/>
    </xf>
    <xf numFmtId="0" fontId="0" fillId="0" borderId="1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3" fontId="0" fillId="0" borderId="0" xfId="0" applyNumberFormat="1" applyAlignment="1">
      <alignment horizontal="center"/>
    </xf>
    <xf numFmtId="3" fontId="0" fillId="0" borderId="1" xfId="0" applyNumberForma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164" fontId="3" fillId="0" borderId="0" xfId="0" applyNumberFormat="1" applyFont="1" applyAlignment="1">
      <alignment horizontal="center"/>
    </xf>
    <xf numFmtId="3" fontId="0" fillId="0" borderId="0" xfId="0" applyNumberFormat="1"/>
    <xf numFmtId="0" fontId="1" fillId="0" borderId="0" xfId="0" quotePrefix="1" applyFont="1" applyAlignment="1">
      <alignment horizontal="center"/>
    </xf>
    <xf numFmtId="166" fontId="0" fillId="0" borderId="0" xfId="0" applyNumberFormat="1" applyAlignment="1">
      <alignment horizontal="center"/>
    </xf>
    <xf numFmtId="166" fontId="0" fillId="0" borderId="1" xfId="0" applyNumberFormat="1" applyBorder="1" applyAlignment="1">
      <alignment horizontal="center"/>
    </xf>
    <xf numFmtId="3" fontId="3" fillId="0" borderId="0" xfId="0" applyNumberFormat="1" applyFont="1" applyAlignment="1">
      <alignment horizontal="center"/>
    </xf>
    <xf numFmtId="167" fontId="0" fillId="0" borderId="0" xfId="1" applyNumberFormat="1" applyFont="1" applyAlignment="1">
      <alignment horizontal="center"/>
    </xf>
    <xf numFmtId="3" fontId="0" fillId="2" borderId="0" xfId="0" applyNumberFormat="1" applyFill="1" applyAlignment="1">
      <alignment horizontal="center"/>
    </xf>
    <xf numFmtId="0" fontId="1" fillId="2" borderId="0" xfId="0" quotePrefix="1" applyFont="1" applyFill="1" applyBorder="1" applyAlignment="1">
      <alignment horizontal="center" wrapText="1"/>
    </xf>
    <xf numFmtId="0" fontId="1" fillId="2" borderId="0" xfId="0" quotePrefix="1" applyFont="1" applyFill="1" applyAlignment="1">
      <alignment horizontal="center"/>
    </xf>
    <xf numFmtId="3" fontId="3" fillId="0" borderId="1" xfId="0" applyNumberFormat="1" applyFont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0"/>
  <sheetViews>
    <sheetView tabSelected="1" workbookViewId="0">
      <pane xSplit="1" ySplit="9" topLeftCell="B10" activePane="bottomRight" state="frozen"/>
      <selection pane="topRight" activeCell="B1" sqref="B1"/>
      <selection pane="bottomLeft" activeCell="A3" sqref="A3"/>
      <selection pane="bottomRight" sqref="A1:B2"/>
    </sheetView>
  </sheetViews>
  <sheetFormatPr defaultRowHeight="14.4" x14ac:dyDescent="0.3"/>
  <cols>
    <col min="1" max="1" width="5" style="3" bestFit="1" customWidth="1"/>
    <col min="2" max="2" width="11.88671875" style="3" customWidth="1"/>
    <col min="3" max="3" width="12" style="3" bestFit="1" customWidth="1"/>
    <col min="4" max="4" width="12" style="3" customWidth="1"/>
    <col min="5" max="5" width="14.44140625" style="3" customWidth="1"/>
    <col min="6" max="6" width="19.88671875" style="3" bestFit="1" customWidth="1"/>
    <col min="7" max="7" width="26" style="3" customWidth="1"/>
    <col min="8" max="8" width="19.88671875" style="3" bestFit="1" customWidth="1"/>
    <col min="9" max="9" width="17.88671875" style="3" bestFit="1" customWidth="1"/>
    <col min="10" max="10" width="20.109375" style="3" customWidth="1"/>
    <col min="11" max="11" width="14.6640625" style="3" customWidth="1"/>
    <col min="12" max="12" width="20.33203125" customWidth="1"/>
    <col min="13" max="14" width="17.33203125" customWidth="1"/>
    <col min="15" max="16" width="19.109375" customWidth="1"/>
  </cols>
  <sheetData>
    <row r="1" spans="1:17" x14ac:dyDescent="0.3">
      <c r="A1" s="24" t="s">
        <v>23</v>
      </c>
      <c r="B1" s="25"/>
    </row>
    <row r="2" spans="1:17" x14ac:dyDescent="0.3">
      <c r="A2" s="24" t="s">
        <v>22</v>
      </c>
      <c r="B2" s="25"/>
    </row>
    <row r="8" spans="1:17" ht="57.6" x14ac:dyDescent="0.3">
      <c r="A8" s="5" t="s">
        <v>0</v>
      </c>
      <c r="B8" s="5" t="s">
        <v>15</v>
      </c>
      <c r="C8" s="5" t="s">
        <v>15</v>
      </c>
      <c r="D8" s="5" t="s">
        <v>16</v>
      </c>
      <c r="E8" s="5" t="s">
        <v>3</v>
      </c>
      <c r="F8" s="6" t="s">
        <v>2</v>
      </c>
      <c r="G8" s="6" t="s">
        <v>8</v>
      </c>
      <c r="H8" s="6" t="s">
        <v>9</v>
      </c>
      <c r="I8" s="5" t="s">
        <v>19</v>
      </c>
      <c r="J8" s="5" t="s">
        <v>7</v>
      </c>
      <c r="K8" s="6" t="s">
        <v>1</v>
      </c>
      <c r="L8" s="6" t="s">
        <v>10</v>
      </c>
      <c r="M8" s="6" t="s">
        <v>11</v>
      </c>
      <c r="N8" s="6" t="s">
        <v>12</v>
      </c>
      <c r="O8" s="6" t="s">
        <v>13</v>
      </c>
      <c r="P8" s="21" t="s">
        <v>21</v>
      </c>
    </row>
    <row r="9" spans="1:17" ht="16.2" x14ac:dyDescent="0.3">
      <c r="A9" s="5"/>
      <c r="B9" s="5" t="s">
        <v>17</v>
      </c>
      <c r="C9" s="5" t="s">
        <v>14</v>
      </c>
      <c r="D9" s="5"/>
      <c r="E9" s="5" t="s">
        <v>4</v>
      </c>
      <c r="F9" s="6" t="s">
        <v>5</v>
      </c>
      <c r="G9" s="6" t="s">
        <v>6</v>
      </c>
      <c r="H9" s="6" t="s">
        <v>18</v>
      </c>
      <c r="I9" s="6" t="s">
        <v>20</v>
      </c>
      <c r="J9" s="5"/>
      <c r="K9" s="6"/>
      <c r="L9" s="15" t="s">
        <v>14</v>
      </c>
      <c r="M9" s="15" t="s">
        <v>14</v>
      </c>
      <c r="N9" s="15" t="s">
        <v>14</v>
      </c>
      <c r="O9" s="15" t="s">
        <v>14</v>
      </c>
      <c r="P9" s="22" t="s">
        <v>14</v>
      </c>
    </row>
    <row r="10" spans="1:17" x14ac:dyDescent="0.3">
      <c r="A10" s="1">
        <v>1990</v>
      </c>
      <c r="B10" s="18">
        <f>+D10*(E10-I10)/1000</f>
        <v>16046.000000000011</v>
      </c>
      <c r="C10" s="10">
        <v>13988</v>
      </c>
      <c r="D10" s="10">
        <v>3158817.25</v>
      </c>
      <c r="E10" s="2">
        <v>5.0797493903770503</v>
      </c>
      <c r="F10" s="2">
        <v>28.421822601655901</v>
      </c>
      <c r="G10" s="4">
        <v>622521</v>
      </c>
      <c r="H10" s="2">
        <v>10.599491361</v>
      </c>
      <c r="I10" s="16">
        <v>0</v>
      </c>
      <c r="J10" s="4">
        <v>1</v>
      </c>
      <c r="K10" s="4">
        <v>0</v>
      </c>
      <c r="Q10" s="14"/>
    </row>
    <row r="11" spans="1:17" x14ac:dyDescent="0.3">
      <c r="A11" s="1">
        <v>1991</v>
      </c>
      <c r="B11" s="18">
        <f t="shared" ref="B11:B26" si="0">+D11*(E11-I11)/1000</f>
        <v>11868.000000000009</v>
      </c>
      <c r="C11" s="10">
        <v>11868</v>
      </c>
      <c r="D11" s="10">
        <v>3226455.3333333335</v>
      </c>
      <c r="E11" s="2">
        <v>3.6783400896298399</v>
      </c>
      <c r="F11" s="2">
        <v>38.5781025971988</v>
      </c>
      <c r="G11" s="4">
        <v>90000</v>
      </c>
      <c r="H11" s="2">
        <v>7.9514355330999997</v>
      </c>
      <c r="I11" s="16">
        <v>0</v>
      </c>
      <c r="J11" s="4">
        <v>1</v>
      </c>
      <c r="K11" s="4">
        <v>0</v>
      </c>
      <c r="Q11" s="14"/>
    </row>
    <row r="12" spans="1:17" x14ac:dyDescent="0.3">
      <c r="A12" s="1">
        <v>1992</v>
      </c>
      <c r="B12" s="18">
        <f t="shared" si="0"/>
        <v>13318.999999999984</v>
      </c>
      <c r="C12" s="10">
        <v>13319</v>
      </c>
      <c r="D12" s="10">
        <v>3281238.0833333335</v>
      </c>
      <c r="E12" s="2">
        <v>4.0591385512841303</v>
      </c>
      <c r="F12" s="2">
        <v>42.726572528111802</v>
      </c>
      <c r="G12" s="4">
        <v>309136</v>
      </c>
      <c r="H12" s="2">
        <v>8.4533803231999993</v>
      </c>
      <c r="I12" s="16">
        <v>0</v>
      </c>
      <c r="J12" s="4">
        <v>0</v>
      </c>
      <c r="K12" s="4">
        <v>0</v>
      </c>
      <c r="Q12" s="14"/>
    </row>
    <row r="13" spans="1:17" x14ac:dyDescent="0.3">
      <c r="A13" s="1">
        <v>1993</v>
      </c>
      <c r="B13" s="18">
        <f t="shared" si="0"/>
        <v>12963.999999999987</v>
      </c>
      <c r="C13" s="10">
        <v>12964</v>
      </c>
      <c r="D13" s="10">
        <v>3355794.083333333</v>
      </c>
      <c r="E13" s="2">
        <v>3.8631690974086101</v>
      </c>
      <c r="F13" s="2">
        <v>40.773398190486901</v>
      </c>
      <c r="G13" s="4">
        <v>362404</v>
      </c>
      <c r="H13" s="2">
        <v>9.4779235486999998</v>
      </c>
      <c r="I13" s="16">
        <v>0</v>
      </c>
      <c r="J13" s="4">
        <v>0</v>
      </c>
      <c r="K13" s="4">
        <v>0</v>
      </c>
      <c r="Q13" s="14"/>
    </row>
    <row r="14" spans="1:17" x14ac:dyDescent="0.3">
      <c r="A14" s="1">
        <v>1994</v>
      </c>
      <c r="B14" s="18">
        <f t="shared" si="0"/>
        <v>12593.999999999987</v>
      </c>
      <c r="C14" s="10">
        <v>12594</v>
      </c>
      <c r="D14" s="10">
        <v>3422186.666666667</v>
      </c>
      <c r="E14" s="2">
        <v>3.68010316990306</v>
      </c>
      <c r="F14" s="2">
        <v>48.234427538844102</v>
      </c>
      <c r="G14" s="4">
        <v>199809</v>
      </c>
      <c r="H14" s="2">
        <v>9.8909913333000006</v>
      </c>
      <c r="I14" s="16">
        <v>0</v>
      </c>
      <c r="J14" s="4">
        <v>0</v>
      </c>
      <c r="K14" s="4">
        <v>1</v>
      </c>
      <c r="Q14" s="14"/>
    </row>
    <row r="15" spans="1:17" x14ac:dyDescent="0.3">
      <c r="A15" s="1">
        <v>1995</v>
      </c>
      <c r="B15" s="18">
        <f t="shared" si="0"/>
        <v>16563.000000000011</v>
      </c>
      <c r="C15" s="10">
        <v>16563</v>
      </c>
      <c r="D15" s="10">
        <v>3488796</v>
      </c>
      <c r="E15" s="2">
        <v>4.7474830858554098</v>
      </c>
      <c r="F15" s="2">
        <v>36.015552196238801</v>
      </c>
      <c r="G15" s="4">
        <v>257049</v>
      </c>
      <c r="H15" s="2">
        <v>8.9786381772000006</v>
      </c>
      <c r="I15" s="16">
        <v>0</v>
      </c>
      <c r="J15" s="4">
        <v>0</v>
      </c>
      <c r="K15" s="4">
        <v>0</v>
      </c>
      <c r="Q15" s="14"/>
    </row>
    <row r="16" spans="1:17" x14ac:dyDescent="0.3">
      <c r="A16" s="1">
        <v>1996</v>
      </c>
      <c r="B16" s="18">
        <f t="shared" si="0"/>
        <v>18252</v>
      </c>
      <c r="C16" s="10">
        <v>18096</v>
      </c>
      <c r="D16" s="10">
        <v>3550747.333333334</v>
      </c>
      <c r="E16" s="2">
        <v>5.1403263275468198</v>
      </c>
      <c r="F16" s="2">
        <v>33.460872672421402</v>
      </c>
      <c r="G16" s="4">
        <v>447561</v>
      </c>
      <c r="H16" s="2">
        <v>9.0491592187999998</v>
      </c>
      <c r="I16" s="16">
        <v>0</v>
      </c>
      <c r="J16" s="4">
        <v>0</v>
      </c>
      <c r="K16" s="4">
        <v>0</v>
      </c>
      <c r="Q16" s="14"/>
    </row>
    <row r="17" spans="1:17" x14ac:dyDescent="0.3">
      <c r="A17" s="1">
        <v>1997</v>
      </c>
      <c r="B17" s="18">
        <f t="shared" si="0"/>
        <v>16490.000000000011</v>
      </c>
      <c r="C17" s="10">
        <v>16490</v>
      </c>
      <c r="D17" s="10">
        <v>3615485.0833333335</v>
      </c>
      <c r="E17" s="2">
        <v>4.56093708587421</v>
      </c>
      <c r="F17" s="2">
        <v>35.257765102172897</v>
      </c>
      <c r="G17" s="4">
        <v>552049</v>
      </c>
      <c r="H17" s="2">
        <v>9.3735368619999999</v>
      </c>
      <c r="I17" s="16">
        <v>0</v>
      </c>
      <c r="J17" s="4">
        <v>1</v>
      </c>
      <c r="K17" s="4">
        <v>0</v>
      </c>
      <c r="Q17" s="14"/>
    </row>
    <row r="18" spans="1:17" x14ac:dyDescent="0.3">
      <c r="A18" s="1">
        <v>1998</v>
      </c>
      <c r="B18" s="18">
        <f t="shared" si="0"/>
        <v>13059.999999999984</v>
      </c>
      <c r="C18" s="10">
        <v>13060</v>
      </c>
      <c r="D18" s="10">
        <v>3680469.9166666665</v>
      </c>
      <c r="E18" s="2">
        <v>3.5484599237882599</v>
      </c>
      <c r="F18" s="2">
        <v>48.218772278024701</v>
      </c>
      <c r="G18" s="4">
        <v>181476</v>
      </c>
      <c r="H18" s="2">
        <v>9.9926644351</v>
      </c>
      <c r="I18" s="16">
        <v>0</v>
      </c>
      <c r="J18" s="4">
        <v>0</v>
      </c>
      <c r="K18" s="4">
        <v>0</v>
      </c>
      <c r="Q18" s="14"/>
    </row>
    <row r="19" spans="1:17" x14ac:dyDescent="0.3">
      <c r="A19" s="1">
        <v>1999</v>
      </c>
      <c r="B19" s="18">
        <f t="shared" si="0"/>
        <v>16802.000000000018</v>
      </c>
      <c r="C19" s="10">
        <v>16802</v>
      </c>
      <c r="D19" s="10">
        <v>3756009.333333333</v>
      </c>
      <c r="E19" s="2">
        <v>4.4733648159198802</v>
      </c>
      <c r="F19" s="2">
        <v>40</v>
      </c>
      <c r="G19" s="4">
        <v>458329</v>
      </c>
      <c r="H19" s="2">
        <v>10.262835390999999</v>
      </c>
      <c r="I19" s="16">
        <v>0</v>
      </c>
      <c r="J19" s="4">
        <v>0</v>
      </c>
      <c r="K19" s="4">
        <v>0</v>
      </c>
      <c r="Q19" s="14"/>
    </row>
    <row r="20" spans="1:17" x14ac:dyDescent="0.3">
      <c r="A20" s="1">
        <v>2000</v>
      </c>
      <c r="B20" s="18">
        <f t="shared" si="0"/>
        <v>17056.999999999993</v>
      </c>
      <c r="C20" s="10">
        <v>17057</v>
      </c>
      <c r="D20" s="10">
        <v>3848350.333333333</v>
      </c>
      <c r="E20" s="2">
        <v>4.4322887789755097</v>
      </c>
      <c r="F20" s="2">
        <v>38.799999999999997</v>
      </c>
      <c r="G20" s="4">
        <v>375769</v>
      </c>
      <c r="H20" s="2">
        <v>9.7587299183000003</v>
      </c>
      <c r="I20" s="16">
        <v>0</v>
      </c>
      <c r="J20" s="4">
        <v>0</v>
      </c>
      <c r="K20" s="4">
        <v>0</v>
      </c>
      <c r="Q20" s="14"/>
    </row>
    <row r="21" spans="1:17" x14ac:dyDescent="0.3">
      <c r="A21" s="1">
        <v>2001</v>
      </c>
      <c r="B21" s="18">
        <f t="shared" si="0"/>
        <v>18198.999999999989</v>
      </c>
      <c r="C21" s="10">
        <v>18199</v>
      </c>
      <c r="D21" s="10">
        <v>3935281.25</v>
      </c>
      <c r="E21" s="2">
        <v>4.6245741648071501</v>
      </c>
      <c r="F21" s="2">
        <v>35.799999999999997</v>
      </c>
      <c r="G21" s="4">
        <v>427024.76765549398</v>
      </c>
      <c r="H21" s="2">
        <v>10.244079378</v>
      </c>
      <c r="I21" s="16">
        <v>0</v>
      </c>
      <c r="J21" s="4">
        <v>0</v>
      </c>
      <c r="K21" s="4">
        <v>0</v>
      </c>
      <c r="Q21" s="14"/>
    </row>
    <row r="22" spans="1:17" x14ac:dyDescent="0.3">
      <c r="A22" s="1">
        <v>2002</v>
      </c>
      <c r="B22" s="18">
        <f t="shared" si="0"/>
        <v>17597.000000000004</v>
      </c>
      <c r="C22" s="10">
        <v>17597</v>
      </c>
      <c r="D22" s="10">
        <v>4019804.5</v>
      </c>
      <c r="E22" s="2">
        <v>4.37757607366229</v>
      </c>
      <c r="F22" s="2">
        <v>40.1</v>
      </c>
      <c r="G22" s="4">
        <v>395232.753556724</v>
      </c>
      <c r="H22" s="2">
        <v>10.909953795</v>
      </c>
      <c r="I22" s="16">
        <v>0</v>
      </c>
      <c r="J22" s="4">
        <v>0</v>
      </c>
      <c r="K22" s="4">
        <v>0</v>
      </c>
      <c r="Q22" s="14"/>
    </row>
    <row r="23" spans="1:17" x14ac:dyDescent="0.3">
      <c r="A23" s="1">
        <v>2003</v>
      </c>
      <c r="B23" s="18">
        <f t="shared" si="0"/>
        <v>20190.000000000018</v>
      </c>
      <c r="C23" s="10">
        <v>20190</v>
      </c>
      <c r="D23" s="10">
        <v>4117220.6666666665</v>
      </c>
      <c r="E23" s="2">
        <v>4.9037935137797701</v>
      </c>
      <c r="F23" s="2">
        <v>33.1</v>
      </c>
      <c r="G23" s="4">
        <v>447561</v>
      </c>
      <c r="H23" s="2">
        <v>12.451784963</v>
      </c>
      <c r="I23" s="16">
        <v>0</v>
      </c>
      <c r="J23" s="4">
        <v>0</v>
      </c>
      <c r="K23" s="4">
        <v>0</v>
      </c>
      <c r="Q23" s="14"/>
    </row>
    <row r="24" spans="1:17" x14ac:dyDescent="0.3">
      <c r="A24" s="1">
        <v>2004</v>
      </c>
      <c r="B24" s="18">
        <f t="shared" si="0"/>
        <v>14752.000000000013</v>
      </c>
      <c r="C24" s="10">
        <v>14752</v>
      </c>
      <c r="D24" s="10">
        <v>4224509.166666667</v>
      </c>
      <c r="E24" s="2">
        <v>3.4920033116273301</v>
      </c>
      <c r="F24" s="2">
        <v>46.7</v>
      </c>
      <c r="G24" s="4">
        <v>201205.912085741</v>
      </c>
      <c r="H24" s="2">
        <v>13.869155097</v>
      </c>
      <c r="I24" s="16">
        <v>0</v>
      </c>
      <c r="J24" s="4">
        <v>0</v>
      </c>
      <c r="K24" s="4">
        <v>0</v>
      </c>
      <c r="Q24" s="14"/>
    </row>
    <row r="25" spans="1:17" x14ac:dyDescent="0.3">
      <c r="A25" s="1">
        <v>2005</v>
      </c>
      <c r="B25" s="18">
        <f t="shared" si="0"/>
        <v>18107.999999999993</v>
      </c>
      <c r="C25" s="10">
        <v>18108</v>
      </c>
      <c r="D25" s="10">
        <v>4321895.166666666</v>
      </c>
      <c r="E25" s="2">
        <v>4.1898981793107604</v>
      </c>
      <c r="F25" s="2">
        <v>38.700000000000003</v>
      </c>
      <c r="G25" s="4">
        <v>139925.442055261</v>
      </c>
      <c r="H25" s="2">
        <v>15.387917141999999</v>
      </c>
      <c r="I25" s="16">
        <v>6.9573642361076419E-5</v>
      </c>
      <c r="J25" s="4">
        <v>0</v>
      </c>
      <c r="K25" s="4">
        <v>0</v>
      </c>
      <c r="Q25" s="14"/>
    </row>
    <row r="26" spans="1:17" x14ac:dyDescent="0.3">
      <c r="A26" s="1">
        <v>2006</v>
      </c>
      <c r="B26" s="18">
        <f t="shared" si="0"/>
        <v>19683</v>
      </c>
      <c r="C26" s="10">
        <v>19683</v>
      </c>
      <c r="D26" s="10">
        <v>4409562.5</v>
      </c>
      <c r="E26" s="2">
        <v>4.4681230499884501</v>
      </c>
      <c r="F26" s="2">
        <v>38.346316641888798</v>
      </c>
      <c r="G26" s="4">
        <v>424057.23166416399</v>
      </c>
      <c r="H26" s="2">
        <v>10.45489721</v>
      </c>
      <c r="I26" s="16">
        <v>4.4149156780738195E-3</v>
      </c>
      <c r="J26" s="4">
        <v>0</v>
      </c>
      <c r="K26" s="4">
        <v>0</v>
      </c>
      <c r="Q26" s="14"/>
    </row>
    <row r="27" spans="1:17" x14ac:dyDescent="0.3">
      <c r="A27" s="1">
        <v>2007</v>
      </c>
      <c r="B27" s="18">
        <f t="shared" ref="B27:B29" si="1">+D27*(E27-I27)/1000+SUM(L27:O27)</f>
        <v>16815.000000000015</v>
      </c>
      <c r="C27" s="10">
        <v>16815</v>
      </c>
      <c r="D27" s="10">
        <v>4496589.333333333</v>
      </c>
      <c r="E27" s="2">
        <v>3.75331830309156</v>
      </c>
      <c r="F27" s="2">
        <v>41.5640469636921</v>
      </c>
      <c r="G27" s="4">
        <v>253712.42598193701</v>
      </c>
      <c r="H27" s="2">
        <v>5.2678936456000001</v>
      </c>
      <c r="I27" s="16">
        <v>1.3817371718978715E-2</v>
      </c>
      <c r="J27" s="4">
        <v>0</v>
      </c>
      <c r="K27" s="4">
        <v>0</v>
      </c>
      <c r="Q27" s="14"/>
    </row>
    <row r="28" spans="1:17" x14ac:dyDescent="0.3">
      <c r="A28" s="1">
        <v>2008</v>
      </c>
      <c r="B28" s="18">
        <f t="shared" si="1"/>
        <v>18054.999999999989</v>
      </c>
      <c r="C28" s="10">
        <v>18055</v>
      </c>
      <c r="D28" s="10">
        <v>4509730</v>
      </c>
      <c r="E28" s="2">
        <v>4.0583644589456904</v>
      </c>
      <c r="F28" s="2">
        <v>36</v>
      </c>
      <c r="G28" s="4">
        <v>428145.19192175602</v>
      </c>
      <c r="H28" s="2">
        <v>3.1250562127000001</v>
      </c>
      <c r="I28" s="16">
        <v>5.4798835283078863E-2</v>
      </c>
      <c r="J28" s="4">
        <v>0</v>
      </c>
      <c r="K28" s="4">
        <v>0</v>
      </c>
      <c r="Q28" s="14"/>
    </row>
    <row r="29" spans="1:17" x14ac:dyDescent="0.3">
      <c r="A29" s="1">
        <v>2009</v>
      </c>
      <c r="B29" s="18">
        <f t="shared" si="1"/>
        <v>20081.000000000015</v>
      </c>
      <c r="C29" s="10">
        <v>20081</v>
      </c>
      <c r="D29" s="10">
        <v>4499066.75</v>
      </c>
      <c r="E29" s="2">
        <v>4.5321225031181704</v>
      </c>
      <c r="F29" s="2">
        <v>34.627924747554196</v>
      </c>
      <c r="G29" s="4">
        <v>330555.75174007303</v>
      </c>
      <c r="H29" s="2">
        <v>1.8184463429</v>
      </c>
      <c r="I29" s="16">
        <v>6.87524053084385E-2</v>
      </c>
      <c r="J29" s="4">
        <v>0</v>
      </c>
      <c r="K29" s="4">
        <v>0</v>
      </c>
      <c r="L29" s="10"/>
      <c r="M29" s="10"/>
      <c r="N29" s="10"/>
      <c r="O29" s="10"/>
      <c r="Q29" s="14"/>
    </row>
    <row r="30" spans="1:17" x14ac:dyDescent="0.3">
      <c r="A30" s="1">
        <v>2010</v>
      </c>
      <c r="B30" s="18">
        <f t="shared" ref="B30:B35" si="2">+D30*(E30-I30)/1000+SUM(L30:O30)</f>
        <v>24346.000000000004</v>
      </c>
      <c r="C30" s="10">
        <v>24346</v>
      </c>
      <c r="D30" s="10">
        <v>4520327.666666667</v>
      </c>
      <c r="E30" s="2">
        <v>5.3979484018275796</v>
      </c>
      <c r="F30" s="2">
        <v>33.376191544500401</v>
      </c>
      <c r="G30" s="4">
        <v>844408.92989199795</v>
      </c>
      <c r="H30" s="2">
        <v>2.0136439805999999</v>
      </c>
      <c r="I30" s="16">
        <v>8.3015553670480413E-2</v>
      </c>
      <c r="J30" s="4">
        <v>0</v>
      </c>
      <c r="K30" s="4">
        <v>0</v>
      </c>
      <c r="L30" s="10">
        <v>320.762</v>
      </c>
      <c r="M30" s="10"/>
      <c r="N30" s="10"/>
      <c r="O30" s="10"/>
      <c r="Q30" s="14"/>
    </row>
    <row r="31" spans="1:17" x14ac:dyDescent="0.3">
      <c r="A31" s="1">
        <v>2011</v>
      </c>
      <c r="B31" s="18">
        <f t="shared" si="2"/>
        <v>21126.000000000011</v>
      </c>
      <c r="C31" s="10">
        <v>21126</v>
      </c>
      <c r="D31" s="10">
        <v>4547050.833333333</v>
      </c>
      <c r="E31" s="2">
        <v>4.6873116276960003</v>
      </c>
      <c r="F31" s="2">
        <v>36.087185634317699</v>
      </c>
      <c r="G31" s="4">
        <v>664360.18817422597</v>
      </c>
      <c r="H31" s="2">
        <v>2.2238538347999999</v>
      </c>
      <c r="I31" s="16">
        <v>9.7469383794684908E-2</v>
      </c>
      <c r="J31" s="4">
        <v>0</v>
      </c>
      <c r="K31" s="4">
        <v>0</v>
      </c>
      <c r="L31" s="10">
        <v>255.75399999999999</v>
      </c>
      <c r="M31" s="10"/>
      <c r="N31" s="10"/>
      <c r="O31" s="10"/>
      <c r="Q31" s="14"/>
    </row>
    <row r="32" spans="1:17" x14ac:dyDescent="0.3">
      <c r="A32" s="1">
        <v>2012</v>
      </c>
      <c r="B32" s="18">
        <f t="shared" si="2"/>
        <v>17934.000000000007</v>
      </c>
      <c r="C32" s="10">
        <v>17934</v>
      </c>
      <c r="D32" s="10">
        <v>4576448.666666666</v>
      </c>
      <c r="E32" s="2">
        <v>3.97127941910388</v>
      </c>
      <c r="F32" s="2">
        <v>39.000920317035401</v>
      </c>
      <c r="G32" s="4">
        <v>400199.72345941898</v>
      </c>
      <c r="H32" s="2">
        <v>3.2591223143999999</v>
      </c>
      <c r="I32" s="16">
        <v>0.11132223397531057</v>
      </c>
      <c r="J32" s="4">
        <v>0</v>
      </c>
      <c r="K32" s="4">
        <v>0</v>
      </c>
      <c r="L32" s="10">
        <v>269.10408672794819</v>
      </c>
      <c r="M32" s="10"/>
      <c r="N32" s="10"/>
      <c r="O32" s="10"/>
      <c r="Q32" s="14"/>
    </row>
    <row r="33" spans="1:17" x14ac:dyDescent="0.3">
      <c r="A33" s="1">
        <v>2013</v>
      </c>
      <c r="B33" s="18">
        <f t="shared" si="2"/>
        <v>15930.999999999991</v>
      </c>
      <c r="C33" s="10">
        <v>15931</v>
      </c>
      <c r="D33" s="10">
        <v>4626934.333333334</v>
      </c>
      <c r="E33" s="2">
        <v>3.5197778719519399</v>
      </c>
      <c r="F33" s="2">
        <v>41.756781670035899</v>
      </c>
      <c r="G33" s="4">
        <v>261246.953674155</v>
      </c>
      <c r="H33" s="2">
        <v>4.1860374561000002</v>
      </c>
      <c r="I33" s="16">
        <v>0.13015115572465777</v>
      </c>
      <c r="J33" s="4">
        <v>0</v>
      </c>
      <c r="K33" s="4">
        <v>0</v>
      </c>
      <c r="L33" s="10">
        <v>247.41976950405274</v>
      </c>
      <c r="M33" s="10"/>
      <c r="N33" s="10"/>
      <c r="O33" s="10"/>
      <c r="Q33" s="14"/>
    </row>
    <row r="34" spans="1:17" x14ac:dyDescent="0.3">
      <c r="A34" s="1">
        <v>2014</v>
      </c>
      <c r="B34" s="18">
        <f>+D34*(E34-I34)/1000+SUM(L34:O34)</f>
        <v>17499.200000000019</v>
      </c>
      <c r="C34" s="10">
        <v>17500</v>
      </c>
      <c r="D34" s="10">
        <v>4708829.333333334</v>
      </c>
      <c r="E34" s="2">
        <v>3.6555593866956002</v>
      </c>
      <c r="F34" s="2">
        <v>42.017682588624901</v>
      </c>
      <c r="G34" s="4">
        <v>204485.65762089301</v>
      </c>
      <c r="H34" s="2">
        <v>4.1357716044000004</v>
      </c>
      <c r="I34" s="16">
        <v>0.14895748112528415</v>
      </c>
      <c r="J34" s="4">
        <v>0</v>
      </c>
      <c r="K34" s="4">
        <v>0</v>
      </c>
      <c r="L34" s="10">
        <v>987.21008672794824</v>
      </c>
      <c r="M34" s="10"/>
      <c r="N34" s="10"/>
      <c r="O34" s="10"/>
      <c r="Q34" s="14"/>
    </row>
    <row r="35" spans="1:17" x14ac:dyDescent="0.3">
      <c r="A35" s="7">
        <v>2015</v>
      </c>
      <c r="B35" s="23">
        <f t="shared" si="2"/>
        <v>19719.20880131478</v>
      </c>
      <c r="C35" s="11">
        <v>19718</v>
      </c>
      <c r="D35" s="11">
        <v>4763322.7142857146</v>
      </c>
      <c r="E35" s="12">
        <v>4.0623253608290604</v>
      </c>
      <c r="F35" s="8">
        <v>38.2417818783995</v>
      </c>
      <c r="G35" s="9">
        <v>334512.73140818498</v>
      </c>
      <c r="H35" s="8">
        <v>5.1056682038999996</v>
      </c>
      <c r="I35" s="17">
        <v>0.17449734037549197</v>
      </c>
      <c r="J35" s="9">
        <v>0</v>
      </c>
      <c r="K35" s="9">
        <v>0</v>
      </c>
      <c r="L35" s="11">
        <v>1198.2204809370467</v>
      </c>
      <c r="M35" s="11">
        <v>-4.5802692145042439E-3</v>
      </c>
      <c r="N35" s="11">
        <v>2.0133815840000002</v>
      </c>
      <c r="O35" s="11">
        <v>0</v>
      </c>
      <c r="P35" s="11">
        <v>0</v>
      </c>
      <c r="Q35" s="14"/>
    </row>
    <row r="36" spans="1:17" x14ac:dyDescent="0.3">
      <c r="A36" s="1">
        <v>2016</v>
      </c>
      <c r="B36" s="18">
        <f>+D36*(E36-I36)/1000+SUM(L36:O36)</f>
        <v>20251.941018673708</v>
      </c>
      <c r="C36" s="10">
        <v>20251.941018678986</v>
      </c>
      <c r="D36" s="10">
        <v>4845389.9019186413</v>
      </c>
      <c r="E36" s="13">
        <v>4.1503868432441804</v>
      </c>
      <c r="F36" s="2">
        <v>38.557812101933401</v>
      </c>
      <c r="G36" s="4">
        <v>371748.99484305299</v>
      </c>
      <c r="H36" s="2">
        <v>6.5640753961999998</v>
      </c>
      <c r="I36" s="16">
        <v>0.1976342974933149</v>
      </c>
      <c r="J36" s="4">
        <v>0</v>
      </c>
      <c r="K36" s="4">
        <v>0</v>
      </c>
      <c r="L36" s="10">
        <v>1088.6631203994593</v>
      </c>
      <c r="M36" s="10">
        <v>-1.2454206212969486E-2</v>
      </c>
      <c r="N36" s="10">
        <v>5.394897583999998</v>
      </c>
      <c r="O36" s="10">
        <v>5.2681849320137539</v>
      </c>
      <c r="P36" s="20">
        <v>23.804591694108961</v>
      </c>
      <c r="Q36" s="14"/>
    </row>
    <row r="37" spans="1:17" x14ac:dyDescent="0.3">
      <c r="A37" s="1">
        <v>2017</v>
      </c>
      <c r="B37" s="18">
        <f t="shared" ref="B37:B38" si="3">+D37*(E37-I37)/1000+SUM(L37:O37)</f>
        <v>21139.974615946481</v>
      </c>
      <c r="C37" s="10">
        <v>21139.97461594921</v>
      </c>
      <c r="D37" s="10">
        <v>4917036.4354861341</v>
      </c>
      <c r="E37" s="13">
        <v>4.2948760217732698</v>
      </c>
      <c r="F37" s="2">
        <v>38.557812101933401</v>
      </c>
      <c r="G37" s="4">
        <v>371748.99484305299</v>
      </c>
      <c r="H37" s="2">
        <v>7.2830585939999999</v>
      </c>
      <c r="I37" s="16">
        <v>0.22069654575369996</v>
      </c>
      <c r="J37" s="4">
        <v>0</v>
      </c>
      <c r="K37" s="4">
        <v>0</v>
      </c>
      <c r="L37" s="10">
        <v>1075.4071964291691</v>
      </c>
      <c r="M37" s="10">
        <v>-1.8776294614745247E-2</v>
      </c>
      <c r="N37" s="10">
        <v>10.976916551999995</v>
      </c>
      <c r="O37" s="10">
        <v>20.720350961895551</v>
      </c>
      <c r="P37" s="20">
        <v>37.34788323750071</v>
      </c>
      <c r="Q37" s="14"/>
    </row>
    <row r="38" spans="1:17" x14ac:dyDescent="0.3">
      <c r="A38" s="1">
        <v>2018</v>
      </c>
      <c r="B38" s="18">
        <f t="shared" si="3"/>
        <v>21357.504504128567</v>
      </c>
      <c r="C38" s="10">
        <v>21357.504504130138</v>
      </c>
      <c r="D38" s="10">
        <v>4989888.8308739215</v>
      </c>
      <c r="E38" s="13">
        <v>4.3050057143683</v>
      </c>
      <c r="F38" s="2">
        <v>38.557812101933401</v>
      </c>
      <c r="G38" s="4">
        <v>371748.99484305299</v>
      </c>
      <c r="H38" s="2">
        <v>7.5639624085000001</v>
      </c>
      <c r="I38" s="16">
        <v>0.24135421267990048</v>
      </c>
      <c r="J38" s="4">
        <v>0</v>
      </c>
      <c r="K38" s="4">
        <v>0</v>
      </c>
      <c r="L38" s="10">
        <v>1034.1512724588788</v>
      </c>
      <c r="M38" s="10">
        <v>-2.7465024856839111E-2</v>
      </c>
      <c r="N38" s="10">
        <v>22.621147279999992</v>
      </c>
      <c r="O38" s="10">
        <v>23.590308575561007</v>
      </c>
      <c r="P38" s="20">
        <v>50.580127510385566</v>
      </c>
      <c r="Q38" s="14"/>
    </row>
    <row r="39" spans="1:17" x14ac:dyDescent="0.3">
      <c r="C39" s="10"/>
      <c r="D39" s="10"/>
      <c r="E39" s="19"/>
    </row>
    <row r="40" spans="1:17" x14ac:dyDescent="0.3">
      <c r="C40" s="10"/>
      <c r="D40" s="10"/>
      <c r="E40" s="19"/>
      <c r="F40" s="19"/>
    </row>
    <row r="41" spans="1:17" x14ac:dyDescent="0.3">
      <c r="C41" s="10"/>
      <c r="D41" s="10"/>
      <c r="E41" s="19"/>
      <c r="F41" s="19"/>
    </row>
    <row r="42" spans="1:17" x14ac:dyDescent="0.3">
      <c r="C42" s="10"/>
      <c r="D42" s="10"/>
    </row>
    <row r="43" spans="1:17" x14ac:dyDescent="0.3">
      <c r="C43" s="10"/>
      <c r="D43" s="10"/>
    </row>
    <row r="44" spans="1:17" x14ac:dyDescent="0.3">
      <c r="C44" s="10"/>
      <c r="D44" s="10"/>
    </row>
    <row r="45" spans="1:17" x14ac:dyDescent="0.3">
      <c r="C45" s="10"/>
      <c r="D45" s="10"/>
    </row>
    <row r="46" spans="1:17" x14ac:dyDescent="0.3">
      <c r="C46" s="10"/>
      <c r="D46" s="10"/>
    </row>
    <row r="47" spans="1:17" x14ac:dyDescent="0.3">
      <c r="C47" s="10"/>
      <c r="D47" s="10"/>
    </row>
    <row r="48" spans="1:17" x14ac:dyDescent="0.3">
      <c r="C48" s="10"/>
      <c r="D48" s="10"/>
    </row>
    <row r="49" spans="3:4" x14ac:dyDescent="0.3">
      <c r="C49" s="10"/>
      <c r="D49" s="10"/>
    </row>
    <row r="50" spans="3:4" x14ac:dyDescent="0.3">
      <c r="C50" s="10"/>
      <c r="D50" s="10"/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Status xmlns="c85253b9-0a55-49a1-98ad-b5b6252d7079">Draft</Document_x0020_Status>
    <Comments xmlns="c85253b9-0a55-49a1-98ad-b5b6252d7079" xsi:nil="true"/>
    <Document_x0020_Type xmlns="c85253b9-0a55-49a1-98ad-b5b6252d7079">Question</Document_x0020_Type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F5191A158197946A77E6028DD89F1FB" ma:contentTypeVersion="" ma:contentTypeDescription="Create a new document." ma:contentTypeScope="" ma:versionID="29b99e642eff226b06ce24aad36765cb">
  <xsd:schema xmlns:xsd="http://www.w3.org/2001/XMLSchema" xmlns:xs="http://www.w3.org/2001/XMLSchema" xmlns:p="http://schemas.microsoft.com/office/2006/metadata/properties" xmlns:ns2="c85253b9-0a55-49a1-98ad-b5b6252d7079" targetNamespace="http://schemas.microsoft.com/office/2006/metadata/properties" ma:root="true" ma:fieldsID="ce7e9296015639994c0241091a34abd8" ns2:_="">
    <xsd:import namespace="c85253b9-0a55-49a1-98ad-b5b6252d7079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BDD4BDE-E8B9-4A69-A6FF-4EF8EC87D57D}">
  <ds:schemaRefs>
    <ds:schemaRef ds:uri="http://schemas.microsoft.com/office/2006/metadata/properties"/>
    <ds:schemaRef ds:uri="http://schemas.microsoft.com/office/infopath/2007/PartnerControls"/>
    <ds:schemaRef ds:uri="c85253b9-0a55-49a1-98ad-b5b6252d7079"/>
  </ds:schemaRefs>
</ds:datastoreItem>
</file>

<file path=customXml/itemProps2.xml><?xml version="1.0" encoding="utf-8"?>
<ds:datastoreItem xmlns:ds="http://schemas.openxmlformats.org/officeDocument/2006/customXml" ds:itemID="{CEFCFC78-6FB7-404F-9D63-FC19372F9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BF2D33C-8A56-49DA-BA5C-061B260B297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2016-06-02T20:44:13Z</dcterms:created>
  <dcterms:modified xsi:type="dcterms:W3CDTF">2016-06-14T21:26:07Z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0x010100DF5191A158197946A77E6028DD89F1FB</vt:lpwstr>
  </property>
</Properties>
</file>