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20730" windowHeight="11760"/>
  </bookViews>
  <sheets>
    <sheet name="Rev Exp Fctr" sheetId="1" r:id="rId1"/>
  </sheets>
  <definedNames>
    <definedName name="_xlnm.Print_Titles" localSheetId="0">'Rev Exp Fctr'!$A:$B,'Rev Exp Fctr'!$7:$7</definedName>
  </definedNames>
  <calcPr calcId="145621" calcOnSave="0"/>
</workbook>
</file>

<file path=xl/calcChain.xml><?xml version="1.0" encoding="utf-8"?>
<calcChain xmlns="http://schemas.openxmlformats.org/spreadsheetml/2006/main">
  <c r="E14" i="1" l="1"/>
  <c r="D14" i="1"/>
  <c r="E18" i="1" l="1"/>
  <c r="E20" i="1" s="1"/>
  <c r="D18" i="1"/>
  <c r="D20" i="1" s="1"/>
  <c r="C14" i="1"/>
  <c r="E24" i="1" l="1"/>
  <c r="E26" i="1" s="1"/>
  <c r="E28" i="1" s="1"/>
  <c r="D24" i="1"/>
  <c r="D26" i="1" s="1"/>
  <c r="D28" i="1" s="1"/>
  <c r="C18" i="1"/>
  <c r="C20" i="1" s="1"/>
  <c r="C24" i="1" l="1"/>
  <c r="C26" i="1" s="1"/>
  <c r="C28" i="1" s="1"/>
</calcChain>
</file>

<file path=xl/sharedStrings.xml><?xml version="1.0" encoding="utf-8"?>
<sst xmlns="http://schemas.openxmlformats.org/spreadsheetml/2006/main" count="44" uniqueCount="44">
  <si>
    <t>Line No.</t>
  </si>
  <si>
    <t>DESCRIPTION</t>
  </si>
  <si>
    <t>1</t>
  </si>
  <si>
    <t>REVENUE REQUIREMENT</t>
  </si>
  <si>
    <t>2</t>
  </si>
  <si>
    <t>3</t>
  </si>
  <si>
    <t>REGULATORY ASSESSMENT RATE</t>
  </si>
  <si>
    <t>4</t>
  </si>
  <si>
    <t>5</t>
  </si>
  <si>
    <t>6</t>
  </si>
  <si>
    <t>7</t>
  </si>
  <si>
    <t>NET BEFORE INCOME TAXES (1) - (3) - (5)</t>
  </si>
  <si>
    <t>8</t>
  </si>
  <si>
    <t>9</t>
  </si>
  <si>
    <t>10</t>
  </si>
  <si>
    <t>11</t>
  </si>
  <si>
    <t>STATE INCOME TAX (7) X (9)</t>
  </si>
  <si>
    <t>12</t>
  </si>
  <si>
    <t>13</t>
  </si>
  <si>
    <t>14</t>
  </si>
  <si>
    <t>15</t>
  </si>
  <si>
    <t>16</t>
  </si>
  <si>
    <t>17</t>
  </si>
  <si>
    <t>FEDERAL INCOME TAX (13) X (15)</t>
  </si>
  <si>
    <t>18</t>
  </si>
  <si>
    <t>19</t>
  </si>
  <si>
    <t>REVENUE EXPANSION FACTOR (13) - (17)</t>
  </si>
  <si>
    <t>NET BEFORE FEDERAL INCOME TAX (7) - (11)</t>
  </si>
  <si>
    <t>2019 LSA</t>
  </si>
  <si>
    <t>NET OPERATING INCOME MULTIPLIER (100% / LINE 19)</t>
  </si>
  <si>
    <t>20</t>
  </si>
  <si>
    <t>21</t>
  </si>
  <si>
    <r>
      <t xml:space="preserve">BAD DEBT RATE </t>
    </r>
    <r>
      <rPr>
        <vertAlign val="superscript"/>
        <sz val="10"/>
        <rFont val="Arial"/>
        <family val="2"/>
      </rPr>
      <t>(1)</t>
    </r>
  </si>
  <si>
    <r>
      <t xml:space="preserve">EFFECTIVE STATE INCOME TAX RATE </t>
    </r>
    <r>
      <rPr>
        <vertAlign val="superscript"/>
        <sz val="10"/>
        <rFont val="Arial"/>
        <family val="2"/>
      </rPr>
      <t>(2)</t>
    </r>
  </si>
  <si>
    <r>
      <t xml:space="preserve">EFFECTIVE FEDERAL INCOME TAX RATE </t>
    </r>
    <r>
      <rPr>
        <vertAlign val="superscript"/>
        <sz val="10"/>
        <rFont val="Arial"/>
        <family val="2"/>
      </rPr>
      <t>(2)</t>
    </r>
  </si>
  <si>
    <t>Notes:</t>
  </si>
  <si>
    <t>(1) Based on revised bad debt rate reflected in FPL's First Notice of Identified Adjustments filed on May 3, 2016.</t>
  </si>
  <si>
    <t>(2) Based on the effective rate presented in FPL's response provided in Staff's 36th Set of Interrogatories, No. 420.</t>
  </si>
  <si>
    <t>Florida Power &amp; Light Company</t>
  </si>
  <si>
    <t>Docket No. 160021-EI</t>
  </si>
  <si>
    <t>Staff's Thirty-Sixth Set of Interrogatories</t>
  </si>
  <si>
    <t>Interrogatory No. 421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</si>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</sst>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_);[Red]\(#,##0.00000\);&quot; &quot;"/>
  </numFmts>
  <fonts count="5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right"/>
    </xf>
    <xf numFmtId="0" fontId="0" fillId="0" borderId="3" xfId="0" applyBorder="1"/>
    <xf numFmtId="0" fontId="3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E33"/>
  <sheetViews>
    <sheetView showGridLines="0" tabSelected="1" workbookViewId="0">
      <selection activeCell="C2" sqref="C2"/>
    </sheetView>
  </sheetViews>
  <sheetFormatPr defaultRowHeight="15" x14ac:dyDescent="0.25"/>
  <cols>
    <col min="1" max="1" width="5.42578125" customWidth="1"/>
    <col min="2" max="2" width="60.5703125" customWidth="1"/>
    <col min="3" max="6" width="20.7109375" customWidth="1"/>
  </cols>
  <sheetData>
    <row r="1" spans="1:5" x14ac:dyDescent="0.25">
      <c r="A1" s="9" t="s">
        <v>38</v>
      </c>
    </row>
    <row r="2" spans="1:5" x14ac:dyDescent="0.25">
      <c r="A2" s="9" t="s">
        <v>39</v>
      </c>
    </row>
    <row r="3" spans="1:5" x14ac:dyDescent="0.25">
      <c r="A3" s="9" t="s">
        <v>40</v>
      </c>
    </row>
    <row r="4" spans="1:5" x14ac:dyDescent="0.25">
      <c r="A4" s="9" t="s">
        <v>41</v>
      </c>
    </row>
    <row r="5" spans="1:5" x14ac:dyDescent="0.25">
      <c r="A5" s="9" t="s">
        <v>42</v>
      </c>
    </row>
    <row r="6" spans="1:5" ht="15.75" thickBot="1" x14ac:dyDescent="0.3">
      <c r="A6" s="9" t="s">
        <v>43</v>
      </c>
    </row>
    <row r="7" spans="1:5" ht="26.25" thickBot="1" x14ac:dyDescent="0.3">
      <c r="A7" s="2" t="s">
        <v>0</v>
      </c>
      <c r="B7" s="2" t="s">
        <v>1</v>
      </c>
      <c r="C7" s="2">
        <v>2017</v>
      </c>
      <c r="D7" s="2">
        <v>2018</v>
      </c>
      <c r="E7" s="2" t="s">
        <v>28</v>
      </c>
    </row>
    <row r="8" spans="1:5" x14ac:dyDescent="0.25">
      <c r="A8" s="1" t="s">
        <v>2</v>
      </c>
      <c r="B8" s="3" t="s">
        <v>3</v>
      </c>
      <c r="C8" s="4">
        <v>1</v>
      </c>
      <c r="D8" s="4">
        <v>1</v>
      </c>
      <c r="E8" s="4">
        <v>1</v>
      </c>
    </row>
    <row r="9" spans="1:5" x14ac:dyDescent="0.25">
      <c r="A9" s="1" t="s">
        <v>4</v>
      </c>
    </row>
    <row r="10" spans="1:5" x14ac:dyDescent="0.25">
      <c r="A10" s="1" t="s">
        <v>5</v>
      </c>
      <c r="B10" s="3" t="s">
        <v>6</v>
      </c>
      <c r="C10" s="4">
        <v>7.2000000000000005E-4</v>
      </c>
      <c r="D10" s="4">
        <v>7.2000000000000005E-4</v>
      </c>
      <c r="E10" s="4">
        <v>7.2000000000000005E-4</v>
      </c>
    </row>
    <row r="11" spans="1:5" x14ac:dyDescent="0.25">
      <c r="A11" s="1" t="s">
        <v>7</v>
      </c>
    </row>
    <row r="12" spans="1:5" x14ac:dyDescent="0.25">
      <c r="A12" s="1" t="s">
        <v>8</v>
      </c>
      <c r="B12" s="3" t="s">
        <v>32</v>
      </c>
      <c r="C12" s="6">
        <v>6.6E-4</v>
      </c>
      <c r="D12" s="6">
        <v>6.6E-4</v>
      </c>
      <c r="E12" s="6">
        <v>6.6E-4</v>
      </c>
    </row>
    <row r="13" spans="1:5" ht="15.75" thickBot="1" x14ac:dyDescent="0.3">
      <c r="A13" s="1" t="s">
        <v>9</v>
      </c>
    </row>
    <row r="14" spans="1:5" x14ac:dyDescent="0.25">
      <c r="A14" s="1" t="s">
        <v>10</v>
      </c>
      <c r="B14" s="3" t="s">
        <v>11</v>
      </c>
      <c r="C14" s="5">
        <f>C8-C10-C12</f>
        <v>0.99861999999999995</v>
      </c>
      <c r="D14" s="5">
        <f>D8-D10-D12</f>
        <v>0.99861999999999995</v>
      </c>
      <c r="E14" s="5">
        <f>E8-E10-E12</f>
        <v>0.99861999999999995</v>
      </c>
    </row>
    <row r="15" spans="1:5" x14ac:dyDescent="0.25">
      <c r="A15" s="1" t="s">
        <v>12</v>
      </c>
    </row>
    <row r="16" spans="1:5" x14ac:dyDescent="0.25">
      <c r="A16" s="1" t="s">
        <v>13</v>
      </c>
      <c r="B16" s="3" t="s">
        <v>33</v>
      </c>
      <c r="C16" s="6">
        <v>5.4300000000000001E-2</v>
      </c>
      <c r="D16" s="6">
        <v>5.4100000000000002E-2</v>
      </c>
      <c r="E16" s="6">
        <v>5.2999999999999999E-2</v>
      </c>
    </row>
    <row r="17" spans="1:5" ht="15.75" thickBot="1" x14ac:dyDescent="0.3">
      <c r="A17" s="1" t="s">
        <v>14</v>
      </c>
    </row>
    <row r="18" spans="1:5" x14ac:dyDescent="0.25">
      <c r="A18" s="1" t="s">
        <v>15</v>
      </c>
      <c r="B18" s="3" t="s">
        <v>16</v>
      </c>
      <c r="C18" s="5">
        <f>C14*C16</f>
        <v>5.4225065999999995E-2</v>
      </c>
      <c r="D18" s="5">
        <f>D14*D16</f>
        <v>5.4025341999999997E-2</v>
      </c>
      <c r="E18" s="5">
        <f>E14*E16</f>
        <v>5.2926859999999999E-2</v>
      </c>
    </row>
    <row r="19" spans="1:5" ht="15.75" thickBot="1" x14ac:dyDescent="0.3">
      <c r="A19" s="1" t="s">
        <v>17</v>
      </c>
    </row>
    <row r="20" spans="1:5" x14ac:dyDescent="0.25">
      <c r="A20" s="1" t="s">
        <v>18</v>
      </c>
      <c r="B20" s="3" t="s">
        <v>27</v>
      </c>
      <c r="C20" s="5">
        <f>C14-C18</f>
        <v>0.94439493399999996</v>
      </c>
      <c r="D20" s="5">
        <f>D14-D18</f>
        <v>0.94459465799999998</v>
      </c>
      <c r="E20" s="5">
        <f>E14-E18</f>
        <v>0.94569313999999993</v>
      </c>
    </row>
    <row r="21" spans="1:5" x14ac:dyDescent="0.25">
      <c r="A21" s="1" t="s">
        <v>19</v>
      </c>
    </row>
    <row r="22" spans="1:5" x14ac:dyDescent="0.25">
      <c r="A22" s="1" t="s">
        <v>20</v>
      </c>
      <c r="B22" s="3" t="s">
        <v>34</v>
      </c>
      <c r="C22" s="6">
        <v>0.3448</v>
      </c>
      <c r="D22" s="6">
        <v>0.3427</v>
      </c>
      <c r="E22" s="6">
        <v>0.33739999999999998</v>
      </c>
    </row>
    <row r="23" spans="1:5" ht="15.75" thickBot="1" x14ac:dyDescent="0.3">
      <c r="A23" s="1" t="s">
        <v>21</v>
      </c>
    </row>
    <row r="24" spans="1:5" x14ac:dyDescent="0.25">
      <c r="A24" s="1" t="s">
        <v>22</v>
      </c>
      <c r="B24" s="3" t="s">
        <v>23</v>
      </c>
      <c r="C24" s="5">
        <f>C20*C22</f>
        <v>0.32562737324319996</v>
      </c>
      <c r="D24" s="5">
        <f>D20*D22</f>
        <v>0.32371258929660002</v>
      </c>
      <c r="E24" s="5">
        <f>E20*E22</f>
        <v>0.31907686543599995</v>
      </c>
    </row>
    <row r="25" spans="1:5" ht="15.75" thickBot="1" x14ac:dyDescent="0.3">
      <c r="A25" s="1" t="s">
        <v>24</v>
      </c>
    </row>
    <row r="26" spans="1:5" x14ac:dyDescent="0.25">
      <c r="A26" s="1" t="s">
        <v>25</v>
      </c>
      <c r="B26" s="3" t="s">
        <v>26</v>
      </c>
      <c r="C26" s="5">
        <f>C20-C24</f>
        <v>0.61876756075679995</v>
      </c>
      <c r="D26" s="5">
        <f>D20-D24</f>
        <v>0.62088206870340001</v>
      </c>
      <c r="E26" s="5">
        <f>E20-E24</f>
        <v>0.62661627456400004</v>
      </c>
    </row>
    <row r="27" spans="1:5" ht="15.75" thickBot="1" x14ac:dyDescent="0.3">
      <c r="A27" s="1" t="s">
        <v>30</v>
      </c>
      <c r="C27" s="7"/>
      <c r="D27" s="7"/>
      <c r="E27" s="7"/>
    </row>
    <row r="28" spans="1:5" x14ac:dyDescent="0.25">
      <c r="A28" s="1" t="s">
        <v>31</v>
      </c>
      <c r="B28" s="3" t="s">
        <v>29</v>
      </c>
      <c r="C28" s="5">
        <f>100%/C26</f>
        <v>1.6161157491464544</v>
      </c>
      <c r="D28" s="5">
        <f>100%/D26</f>
        <v>1.6106118221264132</v>
      </c>
      <c r="E28" s="5">
        <f>100%/E26</f>
        <v>1.5958730096753402</v>
      </c>
    </row>
    <row r="31" spans="1:5" x14ac:dyDescent="0.25">
      <c r="A31" s="8" t="s">
        <v>35</v>
      </c>
    </row>
    <row r="32" spans="1:5" x14ac:dyDescent="0.25">
      <c r="A32" s="3" t="s">
        <v>36</v>
      </c>
    </row>
    <row r="33" spans="1:1" x14ac:dyDescent="0.25">
      <c r="A33" s="3" t="s">
        <v>37</v>
      </c>
    </row>
  </sheetData>
  <printOptions horizontalCentered="1" verticalCentered="1"/>
  <pageMargins left="0.5" right="0.5" top="0.75" bottom="0.5" header="0.75" footer="0.5"/>
  <pageSetup scale="65" orientation="landscape" r:id="rId1"/>
  <headerFooter>
    <oddHeader>&amp;C&amp;"Arial,Regular"&amp;10 REVENUE EXPANSION FACTOR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 Exp Fctr</vt:lpstr>
      <vt:lpstr>'Rev Exp Fctr'!Print_Titles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