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45" windowWidth="17520" windowHeight="10290"/>
  </bookViews>
  <sheets>
    <sheet name="A-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C">#REF!</definedName>
    <definedName name="\P">'[1]Cost of Capital Worksheet'!#REF!</definedName>
    <definedName name="\Z">#REF!</definedName>
    <definedName name="_10C_38B">[2]REPORT!$A$1:$N$56</definedName>
    <definedName name="_11C_56">[3]REPORT!$A$1:$P$56</definedName>
    <definedName name="_12C_58">#REF!</definedName>
    <definedName name="_13C_9">#REF!</definedName>
    <definedName name="_14D_1">#REF!</definedName>
    <definedName name="_15PG_1">#REF!</definedName>
    <definedName name="_1A_1A" localSheetId="0">'A-1'!$A$4:$L$48</definedName>
    <definedName name="_2B_6">#REF!</definedName>
    <definedName name="_3B_7_1OF3">#REF!</definedName>
    <definedName name="_4B_7_2OF3">#REF!</definedName>
    <definedName name="_5B_7_3OF3">#REF!</definedName>
    <definedName name="_6B_9A">#REF!</definedName>
    <definedName name="_7B_9B">#REF!</definedName>
    <definedName name="_8C_12">[4]REPORT!$A$1:$AB$56</definedName>
    <definedName name="_9C_2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'[5]ST Corrections'!#REF!</definedName>
    <definedName name="_ATPRegress_Range2" hidden="1">'[5]ST Corrections'!#REF!</definedName>
    <definedName name="_ATPRegress_Range3" hidden="1">'[5]ST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>#REF!</definedName>
    <definedName name="_Fill" hidden="1">#REF!</definedName>
    <definedName name="_Key1" hidden="1">'[6]1999'!$D$9</definedName>
    <definedName name="_key2" hidden="1">#REF!</definedName>
    <definedName name="_Order1" hidden="1">255</definedName>
    <definedName name="_Order2" hidden="1">255</definedName>
    <definedName name="_Sort" hidden="1">'[6]1999'!#REF!</definedName>
    <definedName name="Application">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UQEWHVOTL5UE4TS6N9I9SVP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AEHWVVI40ROTNWROZLJD81M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ZCOY3MT63U01AGM91LSUDK6" hidden="1">#REF!</definedName>
    <definedName name="BEx1QA54J2A4I7IBQR19BTY28ZMR" hidden="1">#REF!</definedName>
    <definedName name="BEx1QMQAHG3KQUK59DVM68SWKZIZ" hidden="1">#REF!</definedName>
    <definedName name="BEx1QS4I6EOZNLQE54RT7EXOE8YP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GP2O2VDVRJRFGH2I62VAI5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CS3VNR1KW2R7DKSQFZ17QW0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L44EJ5QLVJMAFPN6J1V4GPU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Q5LCE82CJ1E3XQ4JBMAA37C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934AVZON26XBV721V59GSB5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4VD4T0DTGUN66N0CH4AGZ9V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1NJPS79AP7NTIJRES3YPWU7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YSYW7QCPXS2NAVLFAU5Y2Z2" hidden="1">#REF!</definedName>
    <definedName name="BEx9C590HJ2O31IWJB73C1HR74AI" hidden="1">#REF!</definedName>
    <definedName name="BEx9CBE4S9184TPG4N4F1YFK0M56" hidden="1">#REF!</definedName>
    <definedName name="BEx9CCQRMYYOGIOYTOM73VKDIPS1" hidden="1">#REF!</definedName>
    <definedName name="BEx9D1BC9FT19KY0INAABNDBAMR1" hidden="1">#REF!</definedName>
    <definedName name="BEx9D9UXR8K0DXME2N75CB045C5C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46H76XGXGTD2FB7ORTZHVJF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CTY5Z38O85JV2KF50P4E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EAPPL24809U36ARIMYRD5NF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DDMTKZ2HBA8F9QZ7SS45OS7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F977NMX3QY6AUFGKM5NGSO5" hidden="1">#REF!</definedName>
    <definedName name="BExGOT6UXUX5FVTAYL9SOBZ1D0II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d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temGrid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FYRMNBEPJ7H60CD5KWGNSKW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BKGOKEBRXLRH70TDVHE8LGF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68X4C8NBYPPOZE5R19C2MZG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GI92AI8T4659FO9OS501H2S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3O3JQGQFY3SDFTMBEM08TQX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IX3ABJ6HLPILAXA5Q9LFO26" hidden="1">#REF!</definedName>
    <definedName name="BExTWJTIA3WUW1PUWXAOP9O8NKLZ" hidden="1">#REF!</definedName>
    <definedName name="BExTWW95OX07FNA01WF5MSSSFQLX" hidden="1">#REF!</definedName>
    <definedName name="BExTWX5J0J9QLNYZ3NQJHZBGYCNM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ORMFEN4WCM9S7YUY7E9WX3C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EE8BA0E70VLL6WM5F85J10Q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08NI96MM6BUOX5DT9LV4JWF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4ITWL2Z4NO717HTFQNT2C4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09L5Y9Q4CI04ESBT9FBKMX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4F7ET00BZ4EYY1U8S9S895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914KO7IKNZYZO7PNCTINBIK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FILGAF9YP1XGP6PVCZD9P56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NJKU0U25JSVTR2FZCN88234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UTK8AJNGCUNSO4PDKPBEUCU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ottomUDA">#REF!</definedName>
    <definedName name="BUSelection">#REF!</definedName>
    <definedName name="co_name_line1">#REF!</definedName>
    <definedName name="co_name_line2">#REF!</definedName>
    <definedName name="CurrentOptions">#REF!</definedName>
    <definedName name="DefaultPageMember1">#REF!</definedName>
    <definedName name="DefaultTitle">#REF!</definedName>
    <definedName name="DefaultUDA">#REF!</definedName>
    <definedName name="DETAIL_EST">#REF!</definedName>
    <definedName name="DF_GRID_1">#REF!</definedName>
    <definedName name="DF_NAVPANEL_13">#REF!</definedName>
    <definedName name="DF_NAVPANEL_18">#REF!</definedName>
    <definedName name="DIF_DETAIL">#REF!</definedName>
    <definedName name="DIF_SUM">#REF!</definedName>
    <definedName name="DIF_SUM_SUM">#REF!</definedName>
    <definedName name="docket_num">#REF!</definedName>
    <definedName name="Energy_Sales">#REF!</definedName>
    <definedName name="Ess_Database">#REF!</definedName>
    <definedName name="FormatSelection">#REF!</definedName>
    <definedName name="GP_COMPSTUD_Sheet">'[1]Cost of Capital Worksheet'!#REF!</definedName>
    <definedName name="GP_Cost_of_Capital">#REF!</definedName>
    <definedName name="GP_Sheet1">#REF!</definedName>
    <definedName name="HISTORICAL_YEAR_DATE">#REF!</definedName>
    <definedName name="HISTORICAL_YEAR_X">#REF!</definedName>
    <definedName name="howToChange">#REF!</definedName>
    <definedName name="howToCheck">#REF!</definedName>
    <definedName name="InfoPane">#REF!</definedName>
    <definedName name="InformationPane">#REF!</definedName>
    <definedName name="InfpPane">#REF!</definedName>
    <definedName name="jpg" hidden="1">{"detail305",#N/A,FALSE,"BI-305"}</definedName>
    <definedName name="keys">#REF!</definedName>
    <definedName name="KWH_Data">#REF!</definedName>
    <definedName name="LOLD">1</definedName>
    <definedName name="LOLD_Table">9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NavPane">#REF!</definedName>
    <definedName name="Net_Generation">#REF!</definedName>
    <definedName name="Net_Income">#REF!</definedName>
    <definedName name="OldDblClickSetting">#REF!</definedName>
    <definedName name="OldOptions">#REF!</definedName>
    <definedName name="OldRMouseSetting">#REF!</definedName>
    <definedName name="Otl_Dims">#REF!</definedName>
    <definedName name="P1_">'[7]Overhauls, pg 2'!#REF!</definedName>
    <definedName name="PAGE_1_END">#REF!</definedName>
    <definedName name="PAGE_1_START">#REF!</definedName>
    <definedName name="PAGE_10_END">#REF!</definedName>
    <definedName name="PAGE_10_START">#REF!</definedName>
    <definedName name="PAGE_11_END">#REF!</definedName>
    <definedName name="PAGE_11_START">#REF!</definedName>
    <definedName name="PAGE_12_END">#REF!</definedName>
    <definedName name="PAGE_12_START">#REF!</definedName>
    <definedName name="PAGE_13_END">#REF!</definedName>
    <definedName name="PAGE_13_START">#REF!</definedName>
    <definedName name="PAGE_14_END">#REF!</definedName>
    <definedName name="PAGE_14_START">#REF!</definedName>
    <definedName name="PAGE_15_END">#REF!</definedName>
    <definedName name="PAGE_15_START">#REF!</definedName>
    <definedName name="PAGE_2_END">#REF!</definedName>
    <definedName name="PAGE_2_START">#REF!</definedName>
    <definedName name="PAGE_3_END">#REF!</definedName>
    <definedName name="PAGE_3_START">#REF!</definedName>
    <definedName name="PAGE_4_END">#REF!</definedName>
    <definedName name="PAGE_4_START">#REF!</definedName>
    <definedName name="PAGE_5_END">#REF!</definedName>
    <definedName name="PAGE_5_START">#REF!</definedName>
    <definedName name="PAGE_6_END">#REF!</definedName>
    <definedName name="PAGE_6_START">#REF!</definedName>
    <definedName name="PAGE_7_END">#REF!</definedName>
    <definedName name="PAGE_7_START">#REF!</definedName>
    <definedName name="PAGE_8_END">#REF!</definedName>
    <definedName name="PAGE_8_START">#REF!</definedName>
    <definedName name="PAGE_9_END">#REF!</definedName>
    <definedName name="PAGE_9_START">#REF!</definedName>
    <definedName name="PAGE2VIEWS">#REF!</definedName>
    <definedName name="PageDim1">#REF!</definedName>
    <definedName name="Password">#REF!</definedName>
    <definedName name="PGD" hidden="1">{"detail305",#N/A,FALSE,"BI-305"}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_xlnm.Print_Area" localSheetId="0">'A-1'!$A$4:$L$48</definedName>
    <definedName name="_xlnm.Print_Area">#REF!</definedName>
    <definedName name="PrintArea">#REF!</definedName>
    <definedName name="PRIOR_YEAR_DATE">#REF!</definedName>
    <definedName name="PRIOR_YEAR_X">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Option">#REF!</definedName>
    <definedName name="rp_efoh_puf_yrs_rp_efoh_puf_yrs_List">#REF!</definedName>
    <definedName name="Rpt1_RequiredRev">#REF!</definedName>
    <definedName name="sada" hidden="1">{"summary",#N/A,FALSE,"PCR DIRECTORY"}</definedName>
    <definedName name="SAPBEXhrIndnt" hidden="1">"Wide"</definedName>
    <definedName name="SAPsysID" hidden="1">"708C5W7SBKP804JT78WJ0JNKI"</definedName>
    <definedName name="SAPwbID" hidden="1">"ARS"</definedName>
    <definedName name="SCHC22P1">#REF!</definedName>
    <definedName name="SCHC22P2">#REF!</definedName>
    <definedName name="Server">#REF!</definedName>
    <definedName name="SRCA">#REF!</definedName>
    <definedName name="SRCM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BSEQUENT_YEAR_DATE">#REF!</definedName>
    <definedName name="SUBSEQUENT_YEAR_X">#REF!</definedName>
    <definedName name="SumUDA">#REF!</definedName>
    <definedName name="TAMI" hidden="1">{"summary",#N/A,FALSE,"PCR DIRECTORY"}</definedName>
    <definedName name="test" hidden="1">{"detail305",#N/A,FALSE,"BI-305"}</definedName>
    <definedName name="TEST_YEAR_DATE">#REF!</definedName>
    <definedName name="TEST_YEAR_X">#REF!</definedName>
    <definedName name="Total_Co">#REF!</definedName>
    <definedName name="User">#REF!</definedName>
    <definedName name="UserPageMember1">#REF!</definedName>
    <definedName name="UserParameters">#REF!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Year">#REF!</definedName>
    <definedName name="Year2">#REF!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K23" i="1" l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18" i="1"/>
  <c r="F40" i="1" l="1"/>
  <c r="K17" i="1" s="1"/>
  <c r="K21" i="1" l="1"/>
  <c r="K25" i="1" s="1"/>
  <c r="K31" i="1" s="1"/>
</calcChain>
</file>

<file path=xl/sharedStrings.xml><?xml version="1.0" encoding="utf-8"?>
<sst xmlns="http://schemas.openxmlformats.org/spreadsheetml/2006/main" count="42" uniqueCount="42">
  <si>
    <t>(1)</t>
  </si>
  <si>
    <t>(2)</t>
  </si>
  <si>
    <t>(3)</t>
  </si>
  <si>
    <t>Line</t>
  </si>
  <si>
    <t>No</t>
  </si>
  <si>
    <t>Description</t>
  </si>
  <si>
    <t>Source</t>
  </si>
  <si>
    <t>Amount</t>
  </si>
  <si>
    <t>($000)</t>
  </si>
  <si>
    <t>Jurisdictional Adjusted Rate Base - Okeechobee Clean Energy Center</t>
  </si>
  <si>
    <t>Rate of Return on Rate Base Projected - Okeechobee Clean Energy Center</t>
  </si>
  <si>
    <t>Jurisdictional Net Operating Income Projected - Okeechobee Clean Energy Center</t>
  </si>
  <si>
    <t>Line 1 x Line 2</t>
  </si>
  <si>
    <t>Jurisdictional Adjusted Net Operating Income (Loss) - Okeechobee Clean Energy Center</t>
  </si>
  <si>
    <t>Net Operating Income Deficiency (Excess) - Okeechobee Clean Energy Center</t>
  </si>
  <si>
    <t>Line 3 - Line 4</t>
  </si>
  <si>
    <t>Earned Rate of Return - Okeechobee Clean Energy Center</t>
  </si>
  <si>
    <t>Line 4/Line 1</t>
  </si>
  <si>
    <t>N/A</t>
  </si>
  <si>
    <t>Net Operating Income Multiplier - Okeechobee Clean Energy Center</t>
  </si>
  <si>
    <t>First Year Annualized Revenue Requirement</t>
  </si>
  <si>
    <t>Line 5 x Line 7</t>
  </si>
  <si>
    <t>NOTES:</t>
  </si>
  <si>
    <t>Note 1</t>
  </si>
  <si>
    <t>(1) Represents adjusted rate base reflected on FPL witness Ousdahl's Exhibit KO-20 less ADIT reflected on Schedule B-6 for the OCEC LSA.</t>
  </si>
  <si>
    <t>ADIT on Schedule B-6</t>
  </si>
  <si>
    <t>Adjusted Rate Base</t>
  </si>
  <si>
    <t>Note 2</t>
  </si>
  <si>
    <r>
      <t>STAFF'S 36</t>
    </r>
    <r>
      <rPr>
        <b/>
        <vertAlign val="superscript"/>
        <sz val="16"/>
        <rFont val="Arial"/>
        <family val="2"/>
      </rPr>
      <t>TH</t>
    </r>
    <r>
      <rPr>
        <b/>
        <sz val="16"/>
        <rFont val="Arial"/>
        <family val="2"/>
      </rPr>
      <t xml:space="preserve"> SET OF INTERROGATORIES, QUESTION NO. 429</t>
    </r>
  </si>
  <si>
    <t>OKEECHOBEE LIMITED SCOPE ADJUSTMENT</t>
  </si>
  <si>
    <t>Note 3</t>
  </si>
  <si>
    <t>Note 4</t>
  </si>
  <si>
    <t>Rate Base on Exhibit KO-20</t>
  </si>
  <si>
    <t>(4) Represents adjusted NOI multiplier reflected FPL witness Ousdahl's Exhibit KO-20, which takes into account a revised bad debt rate.</t>
  </si>
  <si>
    <t>(2) Represents FPL's weighted average cost of capital on MFR D-1a for the 2018 Subsequent Year.</t>
  </si>
  <si>
    <t xml:space="preserve">(3) Represents adjusted net operating income reflected on FPL witness Ousdahl's Exhibit KO-20 and the removal of deferred income tax expense of $129,194,000 reflected on Schedule C-1. </t>
  </si>
  <si>
    <t>Florida Power &amp; Light Company</t>
  </si>
  <si>
    <t>Docket No. 160021-EI</t>
  </si>
  <si>
    <t>Staff's Thirty-Sixth Set of Interrogatories</t>
  </si>
  <si>
    <t>Attachment No. 1</t>
  </si>
  <si>
    <t>Tab 1 of 1</t>
  </si>
  <si>
    <t>Interrogatory No. 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</si>
</sst>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0.000000"/>
    <numFmt numFmtId="166" formatCode="&quot;£&quot;#,##0_);[Red]\(&quot;£&quot;#,##0\)"/>
    <numFmt numFmtId="167" formatCode="0.000_)"/>
    <numFmt numFmtId="168" formatCode="_-* #,##0.00\ &quot;DM&quot;_-;\-* #,##0.00\ &quot;DM&quot;_-;_-* &quot;-&quot;??\ &quot;DM&quot;_-;_-@_-"/>
    <numFmt numFmtId="169" formatCode="_-&quot;£&quot;* #,##0.00_-;\-&quot;£&quot;* #,##0.00_-;_-&quot;£&quot;* &quot;-&quot;??_-;_-@_-"/>
    <numFmt numFmtId="170" formatCode="_(* #,##0.00_);_(* \(#,##0.00\);_(* &quot;-&quot;????_);_(@_)"/>
    <numFmt numFmtId="171" formatCode="_(&quot;$&quot;* #,##0_);_(&quot;$&quot;* \(#,##0\);_(&quot;$&quot;* &quot;-&quot;??_);_(@_)"/>
    <numFmt numFmtId="172" formatCode="_(* #,##0_);_(* \(#,##0\);_(* &quot;-&quot;??_);_(@_)"/>
  </numFmts>
  <fonts count="54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u/>
      <sz val="13"/>
      <name val="Arial"/>
      <family val="2"/>
    </font>
    <font>
      <sz val="10"/>
      <name val="Arial"/>
      <family val="2"/>
    </font>
    <font>
      <u/>
      <sz val="8.4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ms Rmn"/>
      <family val="1"/>
    </font>
    <font>
      <sz val="10"/>
      <name val="MS Sans Serif"/>
      <family val="2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8"/>
      <color theme="1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name val="Helv"/>
    </font>
    <font>
      <sz val="10"/>
      <color indexed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1"/>
      <color indexed="8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0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66">
    <xf numFmtId="0" fontId="0" fillId="0" borderId="0"/>
    <xf numFmtId="0" fontId="4" fillId="0" borderId="0"/>
    <xf numFmtId="0" fontId="4" fillId="0" borderId="0"/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Font="0" applyFill="0" applyBorder="0" applyAlignment="0" applyProtection="0"/>
    <xf numFmtId="165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10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166" fontId="7" fillId="0" borderId="0" applyFill="0" applyBorder="0" applyAlignment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41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 applyNumberFormat="0" applyAlignment="0">
      <alignment horizontal="left"/>
    </xf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0" borderId="0" applyNumberFormat="0" applyAlignment="0">
      <alignment horizontal="left"/>
    </xf>
    <xf numFmtId="38" fontId="16" fillId="20" borderId="0" applyNumberFormat="0" applyBorder="0" applyAlignment="0" applyProtection="0"/>
    <xf numFmtId="0" fontId="17" fillId="0" borderId="5" applyNumberFormat="0" applyAlignment="0" applyProtection="0">
      <alignment horizontal="left" vertical="center"/>
    </xf>
    <xf numFmtId="0" fontId="17" fillId="0" borderId="6">
      <alignment horizontal="left" vertical="center"/>
    </xf>
    <xf numFmtId="10" fontId="16" fillId="21" borderId="7" applyNumberFormat="0" applyBorder="0" applyAlignment="0" applyProtection="0"/>
    <xf numFmtId="169" fontId="7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0" fontId="12" fillId="0" borderId="0"/>
    <xf numFmtId="0" fontId="12" fillId="0" borderId="0"/>
    <xf numFmtId="170" fontId="18" fillId="0" borderId="0"/>
    <xf numFmtId="0" fontId="12" fillId="0" borderId="0"/>
    <xf numFmtId="0" fontId="4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22" borderId="0"/>
    <xf numFmtId="170" fontId="18" fillId="0" borderId="0"/>
    <xf numFmtId="165" fontId="7" fillId="0" borderId="0">
      <alignment horizontal="left" wrapText="1"/>
    </xf>
    <xf numFmtId="0" fontId="7" fillId="0" borderId="0"/>
    <xf numFmtId="170" fontId="18" fillId="0" borderId="0"/>
    <xf numFmtId="170" fontId="18" fillId="0" borderId="0"/>
    <xf numFmtId="170" fontId="18" fillId="0" borderId="0"/>
    <xf numFmtId="0" fontId="1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40" fontId="20" fillId="23" borderId="0">
      <alignment horizontal="right"/>
    </xf>
    <xf numFmtId="0" fontId="21" fillId="23" borderId="0">
      <alignment horizontal="right"/>
    </xf>
    <xf numFmtId="0" fontId="22" fillId="23" borderId="8"/>
    <xf numFmtId="0" fontId="22" fillId="0" borderId="0" applyBorder="0">
      <alignment horizontal="centerContinuous"/>
    </xf>
    <xf numFmtId="0" fontId="23" fillId="0" borderId="0" applyBorder="0">
      <alignment horizontal="centerContinuous"/>
    </xf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4" fontId="24" fillId="0" borderId="0" applyNumberFormat="0" applyFill="0" applyBorder="0" applyAlignment="0" applyProtection="0">
      <alignment horizontal="left"/>
    </xf>
    <xf numFmtId="4" fontId="25" fillId="24" borderId="9" applyNumberFormat="0" applyProtection="0">
      <alignment vertical="center"/>
    </xf>
    <xf numFmtId="4" fontId="16" fillId="25" borderId="10" applyNumberFormat="0" applyProtection="0">
      <alignment vertical="center"/>
    </xf>
    <xf numFmtId="4" fontId="26" fillId="24" borderId="10" applyNumberFormat="0" applyProtection="0">
      <alignment vertical="center"/>
    </xf>
    <xf numFmtId="4" fontId="25" fillId="24" borderId="9" applyNumberFormat="0" applyProtection="0">
      <alignment horizontal="left" vertical="center" indent="1"/>
    </xf>
    <xf numFmtId="4" fontId="16" fillId="24" borderId="10" applyNumberFormat="0" applyProtection="0">
      <alignment horizontal="left" vertical="center" indent="1"/>
    </xf>
    <xf numFmtId="0" fontId="27" fillId="25" borderId="11" applyNumberFormat="0" applyProtection="0">
      <alignment horizontal="left" vertical="top" indent="1"/>
    </xf>
    <xf numFmtId="0" fontId="7" fillId="26" borderId="9" applyNumberFormat="0" applyProtection="0">
      <alignment horizontal="left" vertical="center" indent="1"/>
    </xf>
    <xf numFmtId="4" fontId="16" fillId="27" borderId="10" applyNumberFormat="0" applyProtection="0">
      <alignment horizontal="left" vertical="center" indent="1"/>
    </xf>
    <xf numFmtId="4" fontId="16" fillId="28" borderId="10" applyNumberFormat="0" applyProtection="0">
      <alignment horizontal="right" vertical="center"/>
    </xf>
    <xf numFmtId="4" fontId="16" fillId="29" borderId="10" applyNumberFormat="0" applyProtection="0">
      <alignment horizontal="right" vertical="center"/>
    </xf>
    <xf numFmtId="4" fontId="16" fillId="30" borderId="12" applyNumberFormat="0" applyProtection="0">
      <alignment horizontal="right" vertical="center"/>
    </xf>
    <xf numFmtId="4" fontId="16" fillId="31" borderId="10" applyNumberFormat="0" applyProtection="0">
      <alignment horizontal="right" vertical="center"/>
    </xf>
    <xf numFmtId="4" fontId="16" fillId="32" borderId="10" applyNumberFormat="0" applyProtection="0">
      <alignment horizontal="right" vertical="center"/>
    </xf>
    <xf numFmtId="4" fontId="16" fillId="33" borderId="10" applyNumberFormat="0" applyProtection="0">
      <alignment horizontal="right" vertical="center"/>
    </xf>
    <xf numFmtId="4" fontId="16" fillId="34" borderId="10" applyNumberFormat="0" applyProtection="0">
      <alignment horizontal="right" vertical="center"/>
    </xf>
    <xf numFmtId="4" fontId="16" fillId="35" borderId="10" applyNumberFormat="0" applyProtection="0">
      <alignment horizontal="right" vertical="center"/>
    </xf>
    <xf numFmtId="4" fontId="16" fillId="36" borderId="10" applyNumberFormat="0" applyProtection="0">
      <alignment horizontal="right" vertical="center"/>
    </xf>
    <xf numFmtId="4" fontId="28" fillId="37" borderId="9" applyNumberFormat="0" applyProtection="0">
      <alignment horizontal="left" vertical="center" indent="1"/>
    </xf>
    <xf numFmtId="4" fontId="25" fillId="38" borderId="13" applyNumberFormat="0" applyProtection="0">
      <alignment horizontal="left" vertical="center" indent="1"/>
    </xf>
    <xf numFmtId="4" fontId="7" fillId="39" borderId="12" applyNumberFormat="0" applyProtection="0">
      <alignment horizontal="left" vertical="center" indent="1"/>
    </xf>
    <xf numFmtId="4" fontId="16" fillId="40" borderId="10" applyNumberFormat="0" applyProtection="0">
      <alignment horizontal="right" vertical="center"/>
    </xf>
    <xf numFmtId="4" fontId="25" fillId="38" borderId="9" applyNumberFormat="0" applyProtection="0">
      <alignment horizontal="left" vertical="center" indent="1"/>
    </xf>
    <xf numFmtId="4" fontId="25" fillId="41" borderId="9" applyNumberFormat="0" applyProtection="0">
      <alignment horizontal="left" vertical="center" indent="1"/>
    </xf>
    <xf numFmtId="0" fontId="7" fillId="41" borderId="9" applyNumberFormat="0" applyProtection="0">
      <alignment horizontal="left" vertical="center" indent="1"/>
    </xf>
    <xf numFmtId="0" fontId="16" fillId="42" borderId="10" applyNumberFormat="0" applyProtection="0">
      <alignment horizontal="left" vertical="center" indent="1"/>
    </xf>
    <xf numFmtId="0" fontId="16" fillId="39" borderId="11" applyNumberFormat="0" applyProtection="0">
      <alignment horizontal="left" vertical="top" indent="1"/>
    </xf>
    <xf numFmtId="0" fontId="7" fillId="43" borderId="9" applyNumberFormat="0" applyProtection="0">
      <alignment horizontal="left" vertical="center" indent="1"/>
    </xf>
    <xf numFmtId="0" fontId="16" fillId="44" borderId="10" applyNumberFormat="0" applyProtection="0">
      <alignment horizontal="left" vertical="center" indent="1"/>
    </xf>
    <xf numFmtId="0" fontId="16" fillId="40" borderId="11" applyNumberFormat="0" applyProtection="0">
      <alignment horizontal="left" vertical="top" indent="1"/>
    </xf>
    <xf numFmtId="0" fontId="7" fillId="20" borderId="9" applyNumberFormat="0" applyProtection="0">
      <alignment horizontal="left" vertical="center" indent="1"/>
    </xf>
    <xf numFmtId="0" fontId="16" fillId="45" borderId="10" applyNumberFormat="0" applyProtection="0">
      <alignment horizontal="left" vertical="center" indent="1"/>
    </xf>
    <xf numFmtId="0" fontId="16" fillId="45" borderId="11" applyNumberFormat="0" applyProtection="0">
      <alignment horizontal="left" vertical="top" indent="1"/>
    </xf>
    <xf numFmtId="0" fontId="7" fillId="26" borderId="9" applyNumberFormat="0" applyProtection="0">
      <alignment horizontal="left" vertical="center" indent="1"/>
    </xf>
    <xf numFmtId="0" fontId="16" fillId="46" borderId="10" applyNumberFormat="0" applyProtection="0">
      <alignment horizontal="left" vertical="center" indent="1"/>
    </xf>
    <xf numFmtId="0" fontId="16" fillId="46" borderId="11" applyNumberFormat="0" applyProtection="0">
      <alignment horizontal="left" vertical="top" indent="1"/>
    </xf>
    <xf numFmtId="0" fontId="16" fillId="47" borderId="14" applyNumberFormat="0">
      <protection locked="0"/>
    </xf>
    <xf numFmtId="0" fontId="29" fillId="39" borderId="15" applyBorder="0"/>
    <xf numFmtId="4" fontId="30" fillId="48" borderId="11" applyNumberFormat="0" applyProtection="0">
      <alignment vertical="center"/>
    </xf>
    <xf numFmtId="4" fontId="26" fillId="21" borderId="7" applyNumberFormat="0" applyProtection="0">
      <alignment vertical="center"/>
    </xf>
    <xf numFmtId="4" fontId="30" fillId="42" borderId="11" applyNumberFormat="0" applyProtection="0">
      <alignment horizontal="left" vertical="center" indent="1"/>
    </xf>
    <xf numFmtId="0" fontId="30" fillId="48" borderId="11" applyNumberFormat="0" applyProtection="0">
      <alignment horizontal="left" vertical="top" indent="1"/>
    </xf>
    <xf numFmtId="4" fontId="25" fillId="38" borderId="9" applyNumberFormat="0" applyProtection="0">
      <alignment horizontal="right" vertical="center"/>
    </xf>
    <xf numFmtId="4" fontId="16" fillId="0" borderId="10" applyNumberFormat="0" applyProtection="0">
      <alignment horizontal="right" vertical="center"/>
    </xf>
    <xf numFmtId="4" fontId="26" fillId="23" borderId="10" applyNumberFormat="0" applyProtection="0">
      <alignment horizontal="right" vertical="center"/>
    </xf>
    <xf numFmtId="0" fontId="7" fillId="26" borderId="9" applyNumberFormat="0" applyProtection="0">
      <alignment horizontal="left" vertical="center" indent="1"/>
    </xf>
    <xf numFmtId="4" fontId="16" fillId="27" borderId="10" applyNumberFormat="0" applyProtection="0">
      <alignment horizontal="left" vertical="center" indent="1"/>
    </xf>
    <xf numFmtId="0" fontId="7" fillId="26" borderId="9" applyNumberFormat="0" applyProtection="0">
      <alignment horizontal="left" vertical="center" indent="1"/>
    </xf>
    <xf numFmtId="0" fontId="31" fillId="0" borderId="0"/>
    <xf numFmtId="0" fontId="16" fillId="49" borderId="7"/>
    <xf numFmtId="4" fontId="32" fillId="47" borderId="10" applyNumberFormat="0" applyProtection="0">
      <alignment horizontal="right" vertical="center"/>
    </xf>
    <xf numFmtId="0" fontId="33" fillId="0" borderId="0" applyNumberFormat="0" applyFill="0" applyBorder="0" applyAlignment="0" applyProtection="0"/>
    <xf numFmtId="165" fontId="7" fillId="0" borderId="0">
      <alignment horizontal="left" wrapText="1"/>
    </xf>
    <xf numFmtId="40" fontId="34" fillId="0" borderId="0" applyBorder="0">
      <alignment horizontal="right"/>
    </xf>
    <xf numFmtId="9" fontId="7" fillId="0" borderId="0" applyFont="0" applyFill="0" applyBorder="0" applyAlignment="0" applyProtection="0"/>
    <xf numFmtId="0" fontId="25" fillId="50" borderId="0" applyNumberFormat="0" applyBorder="0" applyAlignment="0" applyProtection="0"/>
    <xf numFmtId="0" fontId="25" fillId="28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5" borderId="0" applyNumberFormat="0" applyBorder="0" applyAlignment="0" applyProtection="0"/>
    <xf numFmtId="0" fontId="25" fillId="55" borderId="0" applyNumberFormat="0" applyBorder="0" applyAlignment="0" applyProtection="0"/>
    <xf numFmtId="0" fontId="25" fillId="36" borderId="0" applyNumberFormat="0" applyBorder="0" applyAlignment="0" applyProtection="0"/>
    <xf numFmtId="0" fontId="25" fillId="52" borderId="0" applyNumberFormat="0" applyBorder="0" applyAlignment="0" applyProtection="0"/>
    <xf numFmtId="0" fontId="25" fillId="45" borderId="0" applyNumberFormat="0" applyBorder="0" applyAlignment="0" applyProtection="0"/>
    <xf numFmtId="0" fontId="25" fillId="31" borderId="0" applyNumberFormat="0" applyBorder="0" applyAlignment="0" applyProtection="0"/>
    <xf numFmtId="0" fontId="35" fillId="56" borderId="0" applyNumberFormat="0" applyBorder="0" applyAlignment="0" applyProtection="0"/>
    <xf numFmtId="0" fontId="35" fillId="55" borderId="0" applyNumberFormat="0" applyBorder="0" applyAlignment="0" applyProtection="0"/>
    <xf numFmtId="0" fontId="35" fillId="36" borderId="0" applyNumberFormat="0" applyBorder="0" applyAlignment="0" applyProtection="0"/>
    <xf numFmtId="0" fontId="35" fillId="57" borderId="0" applyNumberFormat="0" applyBorder="0" applyAlignment="0" applyProtection="0"/>
    <xf numFmtId="0" fontId="35" fillId="27" borderId="0" applyNumberFormat="0" applyBorder="0" applyAlignment="0" applyProtection="0"/>
    <xf numFmtId="0" fontId="35" fillId="32" borderId="0" applyNumberFormat="0" applyBorder="0" applyAlignment="0" applyProtection="0"/>
    <xf numFmtId="0" fontId="35" fillId="58" borderId="0" applyNumberFormat="0" applyBorder="0" applyAlignment="0" applyProtection="0"/>
    <xf numFmtId="0" fontId="35" fillId="30" borderId="0" applyNumberFormat="0" applyBorder="0" applyAlignment="0" applyProtection="0"/>
    <xf numFmtId="0" fontId="35" fillId="34" borderId="0" applyNumberFormat="0" applyBorder="0" applyAlignment="0" applyProtection="0"/>
    <xf numFmtId="0" fontId="35" fillId="57" borderId="0" applyNumberFormat="0" applyBorder="0" applyAlignment="0" applyProtection="0"/>
    <xf numFmtId="0" fontId="35" fillId="27" borderId="0" applyNumberFormat="0" applyBorder="0" applyAlignment="0" applyProtection="0"/>
    <xf numFmtId="0" fontId="35" fillId="33" borderId="0" applyNumberFormat="0" applyBorder="0" applyAlignment="0" applyProtection="0"/>
    <xf numFmtId="0" fontId="36" fillId="28" borderId="0" applyNumberFormat="0" applyBorder="0" applyAlignment="0" applyProtection="0"/>
    <xf numFmtId="0" fontId="37" fillId="42" borderId="16" applyNumberFormat="0" applyAlignment="0" applyProtection="0"/>
    <xf numFmtId="0" fontId="38" fillId="59" borderId="17" applyNumberFormat="0" applyAlignment="0" applyProtection="0"/>
    <xf numFmtId="43" fontId="7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51" borderId="0" applyNumberFormat="0" applyBorder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0" applyNumberFormat="0" applyFill="0" applyBorder="0" applyAlignment="0" applyProtection="0"/>
    <xf numFmtId="0" fontId="44" fillId="54" borderId="16" applyNumberFormat="0" applyAlignment="0" applyProtection="0"/>
    <xf numFmtId="0" fontId="45" fillId="0" borderId="21" applyNumberFormat="0" applyFill="0" applyAlignment="0" applyProtection="0"/>
    <xf numFmtId="0" fontId="46" fillId="25" borderId="0" applyNumberFormat="0" applyBorder="0" applyAlignment="0" applyProtection="0"/>
    <xf numFmtId="0" fontId="44" fillId="54" borderId="16" applyNumberFormat="0" applyAlignment="0" applyProtection="0"/>
    <xf numFmtId="44" fontId="7" fillId="0" borderId="0" applyFont="0" applyFill="0" applyBorder="0" applyAlignment="0" applyProtection="0"/>
    <xf numFmtId="0" fontId="4" fillId="48" borderId="22" applyNumberFormat="0" applyFont="0" applyAlignment="0" applyProtection="0"/>
    <xf numFmtId="0" fontId="47" fillId="42" borderId="9" applyNumberFormat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27" borderId="0" applyNumberFormat="0" applyBorder="0" applyAlignment="0" applyProtection="0"/>
    <xf numFmtId="0" fontId="35" fillId="57" borderId="0" applyNumberFormat="0" applyBorder="0" applyAlignment="0" applyProtection="0"/>
    <xf numFmtId="0" fontId="35" fillId="34" borderId="0" applyNumberFormat="0" applyBorder="0" applyAlignment="0" applyProtection="0"/>
    <xf numFmtId="0" fontId="35" fillId="30" borderId="0" applyNumberFormat="0" applyBorder="0" applyAlignment="0" applyProtection="0"/>
    <xf numFmtId="0" fontId="35" fillId="58" borderId="0" applyNumberFormat="0" applyBorder="0" applyAlignment="0" applyProtection="0"/>
    <xf numFmtId="0" fontId="48" fillId="0" borderId="0" applyNumberFormat="0" applyFill="0" applyBorder="0" applyAlignment="0" applyProtection="0"/>
    <xf numFmtId="0" fontId="28" fillId="0" borderId="23" applyNumberFormat="0" applyFill="0" applyAlignment="0" applyProtection="0"/>
    <xf numFmtId="0" fontId="49" fillId="0" borderId="0" applyNumberFormat="0" applyFill="0" applyBorder="0" applyAlignment="0" applyProtection="0"/>
    <xf numFmtId="43" fontId="50" fillId="0" borderId="0" applyFont="0" applyFill="0" applyBorder="0" applyAlignment="0" applyProtection="0"/>
    <xf numFmtId="44" fontId="50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NumberFormat="1" applyFont="1" applyAlignment="1"/>
    <xf numFmtId="0" fontId="3" fillId="0" borderId="0" xfId="0" applyNumberFormat="1" applyFont="1" applyAlignment="1" applyProtection="1">
      <protection locked="0"/>
    </xf>
    <xf numFmtId="0" fontId="3" fillId="0" borderId="0" xfId="0" applyNumberFormat="1" applyFont="1" applyFill="1" applyAlignment="1" applyProtection="1">
      <protection locked="0"/>
    </xf>
    <xf numFmtId="0" fontId="3" fillId="0" borderId="0" xfId="0" applyNumberFormat="1" applyFont="1" applyFill="1" applyAlignment="1"/>
    <xf numFmtId="0" fontId="3" fillId="0" borderId="0" xfId="0" applyNumberFormat="1" applyFont="1"/>
    <xf numFmtId="0" fontId="5" fillId="0" borderId="0" xfId="0" applyNumberFormat="1" applyFont="1" applyAlignment="1" applyProtection="1">
      <protection locked="0"/>
    </xf>
    <xf numFmtId="14" fontId="5" fillId="0" borderId="0" xfId="0" quotePrefix="1" applyNumberFormat="1" applyFont="1" applyBorder="1" applyAlignment="1" applyProtection="1">
      <protection locked="0"/>
    </xf>
    <xf numFmtId="0" fontId="5" fillId="0" borderId="0" xfId="0" applyNumberFormat="1" applyFont="1" applyBorder="1" applyAlignment="1" applyProtection="1">
      <protection locked="0"/>
    </xf>
    <xf numFmtId="0" fontId="3" fillId="0" borderId="1" xfId="0" applyNumberFormat="1" applyFont="1" applyBorder="1" applyAlignment="1"/>
    <xf numFmtId="0" fontId="3" fillId="0" borderId="1" xfId="0" quotePrefix="1" applyNumberFormat="1" applyFont="1" applyBorder="1" applyAlignment="1">
      <alignment horizontal="centerContinuous"/>
    </xf>
    <xf numFmtId="0" fontId="3" fillId="0" borderId="1" xfId="0" applyNumberFormat="1" applyFont="1" applyBorder="1" applyAlignment="1">
      <alignment horizontal="centerContinuous"/>
    </xf>
    <xf numFmtId="0" fontId="3" fillId="0" borderId="1" xfId="0" quotePrefix="1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centerContinuous"/>
      <protection locked="0"/>
    </xf>
    <xf numFmtId="0" fontId="3" fillId="0" borderId="0" xfId="0" quotePrefix="1" applyNumberFormat="1" applyFont="1" applyAlignment="1" applyProtection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 applyProtection="1">
      <protection locked="0"/>
    </xf>
    <xf numFmtId="42" fontId="3" fillId="0" borderId="0" xfId="0" applyNumberFormat="1" applyFont="1" applyAlignment="1" applyProtection="1">
      <protection locked="0"/>
    </xf>
    <xf numFmtId="37" fontId="3" fillId="0" borderId="0" xfId="0" applyNumberFormat="1" applyFont="1" applyAlignment="1" applyProtection="1">
      <protection locked="0"/>
    </xf>
    <xf numFmtId="10" fontId="3" fillId="0" borderId="0" xfId="0" applyNumberFormat="1" applyFont="1" applyBorder="1" applyAlignment="1" applyProtection="1">
      <protection locked="0"/>
    </xf>
    <xf numFmtId="0" fontId="3" fillId="0" borderId="0" xfId="0" applyNumberFormat="1" applyFont="1" applyBorder="1" applyAlignment="1" applyProtection="1">
      <protection locked="0"/>
    </xf>
    <xf numFmtId="37" fontId="3" fillId="0" borderId="0" xfId="0" applyNumberFormat="1" applyFont="1" applyAlignment="1"/>
    <xf numFmtId="37" fontId="3" fillId="0" borderId="0" xfId="0" applyNumberFormat="1" applyFont="1" applyBorder="1" applyAlignment="1" applyProtection="1">
      <protection locked="0"/>
    </xf>
    <xf numFmtId="0" fontId="3" fillId="0" borderId="0" xfId="0" applyNumberFormat="1" applyFont="1" applyBorder="1" applyAlignment="1"/>
    <xf numFmtId="0" fontId="3" fillId="0" borderId="4" xfId="0" applyNumberFormat="1" applyFont="1" applyBorder="1" applyAlignment="1" applyProtection="1">
      <protection locked="0"/>
    </xf>
    <xf numFmtId="3" fontId="3" fillId="0" borderId="0" xfId="0" applyNumberFormat="1" applyFont="1" applyAlignment="1" applyProtection="1">
      <protection locked="0"/>
    </xf>
    <xf numFmtId="42" fontId="3" fillId="0" borderId="0" xfId="0" applyNumberFormat="1" applyFont="1" applyBorder="1" applyAlignment="1" applyProtection="1">
      <protection locked="0"/>
    </xf>
    <xf numFmtId="0" fontId="6" fillId="0" borderId="0" xfId="0" applyNumberFormat="1" applyFont="1" applyAlignment="1" applyProtection="1">
      <protection locked="0"/>
    </xf>
    <xf numFmtId="0" fontId="3" fillId="0" borderId="0" xfId="2" applyNumberFormat="1" applyFont="1" applyFill="1" applyAlignment="1">
      <alignment horizontal="left"/>
    </xf>
    <xf numFmtId="0" fontId="3" fillId="0" borderId="0" xfId="2" applyNumberFormat="1" applyFont="1" applyAlignment="1">
      <alignment horizontal="left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0" xfId="2" applyNumberFormat="1" applyFont="1" applyAlignment="1" applyProtection="1">
      <alignment horizontal="left"/>
      <protection locked="0"/>
    </xf>
    <xf numFmtId="0" fontId="0" fillId="0" borderId="0" xfId="0"/>
    <xf numFmtId="0" fontId="3" fillId="0" borderId="0" xfId="0" applyNumberFormat="1" applyFont="1" applyAlignment="1" applyProtection="1">
      <protection locked="0"/>
    </xf>
    <xf numFmtId="0" fontId="3" fillId="0" borderId="0" xfId="0" applyNumberFormat="1" applyFont="1" applyBorder="1" applyAlignment="1" applyProtection="1">
      <protection locked="0"/>
    </xf>
    <xf numFmtId="42" fontId="3" fillId="0" borderId="0" xfId="0" applyNumberFormat="1" applyFont="1" applyAlignment="1" applyProtection="1">
      <protection locked="0"/>
    </xf>
    <xf numFmtId="0" fontId="3" fillId="0" borderId="2" xfId="0" applyNumberFormat="1" applyFont="1" applyBorder="1" applyAlignment="1"/>
    <xf numFmtId="10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 applyProtection="1">
      <protection locked="0"/>
    </xf>
    <xf numFmtId="42" fontId="3" fillId="0" borderId="0" xfId="0" applyNumberFormat="1" applyFont="1" applyFill="1" applyAlignment="1" applyProtection="1">
      <protection locked="0"/>
    </xf>
    <xf numFmtId="10" fontId="3" fillId="0" borderId="0" xfId="0" applyNumberFormat="1" applyFont="1" applyFill="1" applyAlignment="1" applyProtection="1">
      <protection locked="0"/>
    </xf>
    <xf numFmtId="37" fontId="3" fillId="0" borderId="3" xfId="0" applyNumberFormat="1" applyFont="1" applyFill="1" applyBorder="1" applyAlignment="1"/>
    <xf numFmtId="164" fontId="3" fillId="0" borderId="0" xfId="0" applyNumberFormat="1" applyFont="1" applyFill="1" applyAlignment="1" applyProtection="1">
      <protection locked="0"/>
    </xf>
    <xf numFmtId="171" fontId="3" fillId="0" borderId="0" xfId="0" applyNumberFormat="1" applyFont="1" applyAlignment="1" applyProtection="1">
      <protection locked="0"/>
    </xf>
    <xf numFmtId="171" fontId="3" fillId="0" borderId="0" xfId="265" applyNumberFormat="1" applyFont="1" applyAlignment="1" applyProtection="1">
      <protection locked="0"/>
    </xf>
    <xf numFmtId="172" fontId="3" fillId="0" borderId="3" xfId="264" applyNumberFormat="1" applyFont="1" applyBorder="1" applyAlignment="1" applyProtection="1">
      <protection locked="0"/>
    </xf>
    <xf numFmtId="0" fontId="51" fillId="0" borderId="0" xfId="1" applyNumberFormat="1" applyFont="1" applyFill="1" applyBorder="1" applyAlignment="1">
      <alignment horizontal="center"/>
    </xf>
    <xf numFmtId="0" fontId="51" fillId="0" borderId="0" xfId="1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left" vertical="top" wrapText="1"/>
    </xf>
    <xf numFmtId="0" fontId="53" fillId="0" borderId="0" xfId="0" applyFont="1"/>
  </cellXfs>
  <cellStyles count="266">
    <cellStyle name=" 1" xfId="3"/>
    <cellStyle name="?? [0]_VERA" xfId="4"/>
    <cellStyle name="?????_VERA" xfId="5"/>
    <cellStyle name="??_VERA" xfId="6"/>
    <cellStyle name="_Anhydrous NH3 Costs JVP 9-23-05" xfId="7"/>
    <cellStyle name="_Aqueous NH3 Costs 5-14-07" xfId="8"/>
    <cellStyle name="_Greenville 501G Maj Maint(24K Parts)_5-16-07" xfId="9"/>
    <cellStyle name="_Greenville GE 7FA MM Model 1-11-06" xfId="10"/>
    <cellStyle name="_WestCountyProductionTeam - Priore Staffing &amp; Budget Projection 2006-2013" xfId="11"/>
    <cellStyle name="=C:\WINNT35\SYSTEM32\COMMAND.COM" xfId="12"/>
    <cellStyle name="20% - Accent1 2" xfId="208"/>
    <cellStyle name="20% - Accent2 2" xfId="209"/>
    <cellStyle name="20% - Accent3 2" xfId="210"/>
    <cellStyle name="20% - Accent4 2" xfId="211"/>
    <cellStyle name="20% - Accent5 2" xfId="212"/>
    <cellStyle name="20% - Accent6 2" xfId="213"/>
    <cellStyle name="40% - Accent1 2" xfId="214"/>
    <cellStyle name="40% - Accent2 2" xfId="215"/>
    <cellStyle name="40% - Accent3 2" xfId="216"/>
    <cellStyle name="40% - Accent4 2" xfId="217"/>
    <cellStyle name="40% - Accent5 2" xfId="218"/>
    <cellStyle name="40% - Accent6 2" xfId="219"/>
    <cellStyle name="60% - Accent1 2" xfId="220"/>
    <cellStyle name="60% - Accent2 2" xfId="221"/>
    <cellStyle name="60% - Accent3 2" xfId="222"/>
    <cellStyle name="60% - Accent4 2" xfId="223"/>
    <cellStyle name="60% - Accent5 2" xfId="224"/>
    <cellStyle name="60% - Accent6 2" xfId="225"/>
    <cellStyle name="Accent1 - 20%" xfId="13"/>
    <cellStyle name="Accent1 - 40%" xfId="14"/>
    <cellStyle name="Accent1 - 60%" xfId="15"/>
    <cellStyle name="Accent1 2" xfId="226"/>
    <cellStyle name="Accent1 3" xfId="260"/>
    <cellStyle name="Accent2 - 20%" xfId="16"/>
    <cellStyle name="Accent2 - 40%" xfId="17"/>
    <cellStyle name="Accent2 - 60%" xfId="18"/>
    <cellStyle name="Accent2 2" xfId="227"/>
    <cellStyle name="Accent2 3" xfId="259"/>
    <cellStyle name="Accent3 - 20%" xfId="19"/>
    <cellStyle name="Accent3 - 40%" xfId="20"/>
    <cellStyle name="Accent3 - 60%" xfId="21"/>
    <cellStyle name="Accent3 2" xfId="228"/>
    <cellStyle name="Accent3 3" xfId="258"/>
    <cellStyle name="Accent4 - 20%" xfId="22"/>
    <cellStyle name="Accent4 - 40%" xfId="23"/>
    <cellStyle name="Accent4 - 60%" xfId="24"/>
    <cellStyle name="Accent4 2" xfId="229"/>
    <cellStyle name="Accent4 3" xfId="257"/>
    <cellStyle name="Accent5 - 20%" xfId="25"/>
    <cellStyle name="Accent5 - 40%" xfId="26"/>
    <cellStyle name="Accent5 - 60%" xfId="27"/>
    <cellStyle name="Accent5 2" xfId="230"/>
    <cellStyle name="Accent5 3" xfId="256"/>
    <cellStyle name="Accent6 - 20%" xfId="28"/>
    <cellStyle name="Accent6 - 40%" xfId="29"/>
    <cellStyle name="Accent6 - 60%" xfId="30"/>
    <cellStyle name="Accent6 2" xfId="231"/>
    <cellStyle name="Accent6 3" xfId="255"/>
    <cellStyle name="Bad 2" xfId="232"/>
    <cellStyle name="Calc Currency (0)" xfId="31"/>
    <cellStyle name="Calculation 2" xfId="233"/>
    <cellStyle name="Check Cell 2" xfId="234"/>
    <cellStyle name="Comma" xfId="264" builtinId="3"/>
    <cellStyle name="Comma  - Style1" xfId="32"/>
    <cellStyle name="Comma  - Style2" xfId="33"/>
    <cellStyle name="Comma  - Style3" xfId="34"/>
    <cellStyle name="Comma  - Style4" xfId="35"/>
    <cellStyle name="Comma  - Style5" xfId="36"/>
    <cellStyle name="Comma  - Style6" xfId="37"/>
    <cellStyle name="Comma  - Style7" xfId="38"/>
    <cellStyle name="Comma  - Style8" xfId="39"/>
    <cellStyle name="Comma [0] 2" xfId="40"/>
    <cellStyle name="Comma [0] 2 2" xfId="236"/>
    <cellStyle name="Comma 2" xfId="41"/>
    <cellStyle name="Comma 2 10" xfId="42"/>
    <cellStyle name="Comma 2 11" xfId="43"/>
    <cellStyle name="Comma 2 12" xfId="44"/>
    <cellStyle name="Comma 2 13" xfId="45"/>
    <cellStyle name="Comma 2 2" xfId="46"/>
    <cellStyle name="Comma 2 3" xfId="47"/>
    <cellStyle name="Comma 2 4" xfId="48"/>
    <cellStyle name="Comma 2 5" xfId="49"/>
    <cellStyle name="Comma 2 6" xfId="50"/>
    <cellStyle name="Comma 2 7" xfId="51"/>
    <cellStyle name="Comma 2 8" xfId="52"/>
    <cellStyle name="Comma 2 9" xfId="53"/>
    <cellStyle name="Comma 3" xfId="235"/>
    <cellStyle name="Comma 3 10" xfId="54"/>
    <cellStyle name="Comma 3 11" xfId="55"/>
    <cellStyle name="Comma 3 12" xfId="56"/>
    <cellStyle name="Comma 3 2" xfId="57"/>
    <cellStyle name="Comma 3 3" xfId="58"/>
    <cellStyle name="Comma 3 4" xfId="59"/>
    <cellStyle name="Comma 3 5" xfId="60"/>
    <cellStyle name="Comma 3 6" xfId="61"/>
    <cellStyle name="Comma 3 7" xfId="62"/>
    <cellStyle name="Comma 3 8" xfId="63"/>
    <cellStyle name="Comma 3 9" xfId="64"/>
    <cellStyle name="Comma 4" xfId="253"/>
    <cellStyle name="Copied" xfId="65"/>
    <cellStyle name="Currency" xfId="265" builtinId="4"/>
    <cellStyle name="Currency [0] 2" xfId="66"/>
    <cellStyle name="Currency [0] 2 2" xfId="238"/>
    <cellStyle name="Currency 2" xfId="67"/>
    <cellStyle name="Currency 2 2" xfId="239"/>
    <cellStyle name="Currency 3" xfId="237"/>
    <cellStyle name="Currency 4" xfId="68"/>
    <cellStyle name="Currency 5" xfId="250"/>
    <cellStyle name="Emphasis 1" xfId="69"/>
    <cellStyle name="Emphasis 2" xfId="70"/>
    <cellStyle name="Emphasis 3" xfId="71"/>
    <cellStyle name="Entered" xfId="72"/>
    <cellStyle name="Explanatory Text 2" xfId="240"/>
    <cellStyle name="Good 2" xfId="241"/>
    <cellStyle name="Grey" xfId="73"/>
    <cellStyle name="Header1" xfId="74"/>
    <cellStyle name="Header2" xfId="75"/>
    <cellStyle name="Heading 1 2" xfId="242"/>
    <cellStyle name="Heading 2 2" xfId="243"/>
    <cellStyle name="Heading 3 2" xfId="244"/>
    <cellStyle name="Heading 4 2" xfId="245"/>
    <cellStyle name="Input [yellow]" xfId="76"/>
    <cellStyle name="Input 2" xfId="246"/>
    <cellStyle name="Input 3" xfId="249"/>
    <cellStyle name="Linked Cell 2" xfId="247"/>
    <cellStyle name="Neutral 2" xfId="248"/>
    <cellStyle name="Normal" xfId="0" builtinId="0"/>
    <cellStyle name="Normal - Style1" xfId="77"/>
    <cellStyle name="Normal 10" xfId="78"/>
    <cellStyle name="Normal 10 10" xfId="79"/>
    <cellStyle name="Normal 10 11" xfId="80"/>
    <cellStyle name="Normal 10 12" xfId="81"/>
    <cellStyle name="Normal 10 2" xfId="82"/>
    <cellStyle name="Normal 10 3" xfId="83"/>
    <cellStyle name="Normal 10 4" xfId="84"/>
    <cellStyle name="Normal 10 5" xfId="85"/>
    <cellStyle name="Normal 10 6" xfId="86"/>
    <cellStyle name="Normal 10 7" xfId="87"/>
    <cellStyle name="Normal 10 8" xfId="88"/>
    <cellStyle name="Normal 10 9" xfId="89"/>
    <cellStyle name="Normal 11" xfId="90"/>
    <cellStyle name="Normal 12" xfId="91"/>
    <cellStyle name="Normal 13" xfId="92"/>
    <cellStyle name="Normal 13 2" xfId="93"/>
    <cellStyle name="Normal 13 3" xfId="94"/>
    <cellStyle name="Normal 13 4" xfId="95"/>
    <cellStyle name="Normal 14" xfId="96"/>
    <cellStyle name="Normal 14 2" xfId="97"/>
    <cellStyle name="Normal 14 3" xfId="98"/>
    <cellStyle name="Normal 14 4" xfId="99"/>
    <cellStyle name="Normal 15" xfId="100"/>
    <cellStyle name="Normal 16" xfId="101"/>
    <cellStyle name="Normal 17" xfId="102"/>
    <cellStyle name="Normal 18" xfId="1"/>
    <cellStyle name="Normal 19" xfId="103"/>
    <cellStyle name="Normal 2" xfId="104"/>
    <cellStyle name="Normal 2 10" xfId="105"/>
    <cellStyle name="Normal 2 11" xfId="106"/>
    <cellStyle name="Normal 2 12" xfId="107"/>
    <cellStyle name="Normal 2 13" xfId="108"/>
    <cellStyle name="Normal 2 14" xfId="109"/>
    <cellStyle name="Normal 2 2" xfId="110"/>
    <cellStyle name="Normal 2 3" xfId="111"/>
    <cellStyle name="Normal 2 4" xfId="112"/>
    <cellStyle name="Normal 2 5" xfId="113"/>
    <cellStyle name="Normal 2 6" xfId="114"/>
    <cellStyle name="Normal 2 7" xfId="115"/>
    <cellStyle name="Normal 2 8" xfId="116"/>
    <cellStyle name="Normal 2 9" xfId="117"/>
    <cellStyle name="Normal 20" xfId="118"/>
    <cellStyle name="Normal 21" xfId="119"/>
    <cellStyle name="Normal 22" xfId="120"/>
    <cellStyle name="Normal 23" xfId="121"/>
    <cellStyle name="Normal 24" xfId="122"/>
    <cellStyle name="Normal 25" xfId="123"/>
    <cellStyle name="Normal 3" xfId="124"/>
    <cellStyle name="Normal 3 2" xfId="125"/>
    <cellStyle name="Normal 4" xfId="126"/>
    <cellStyle name="Normal 4 2" xfId="127"/>
    <cellStyle name="Normal 5" xfId="128"/>
    <cellStyle name="Normal 5 2" xfId="129"/>
    <cellStyle name="Normal 6" xfId="130"/>
    <cellStyle name="Normal 7" xfId="131"/>
    <cellStyle name="Normal 8" xfId="132"/>
    <cellStyle name="Normal 8 10" xfId="133"/>
    <cellStyle name="Normal 8 11" xfId="134"/>
    <cellStyle name="Normal 8 12" xfId="135"/>
    <cellStyle name="Normal 8 2" xfId="136"/>
    <cellStyle name="Normal 8 3" xfId="137"/>
    <cellStyle name="Normal 8 4" xfId="138"/>
    <cellStyle name="Normal 8 5" xfId="139"/>
    <cellStyle name="Normal 8 6" xfId="140"/>
    <cellStyle name="Normal 8 7" xfId="141"/>
    <cellStyle name="Normal 8 8" xfId="142"/>
    <cellStyle name="Normal 8 9" xfId="143"/>
    <cellStyle name="Normal 9" xfId="144"/>
    <cellStyle name="Normal_NEW A SCHEDULES" xfId="2"/>
    <cellStyle name="Note 2" xfId="251"/>
    <cellStyle name="Output 2" xfId="252"/>
    <cellStyle name="Output Amounts" xfId="145"/>
    <cellStyle name="Output Column Headings" xfId="146"/>
    <cellStyle name="Output Line Items" xfId="147"/>
    <cellStyle name="Output Report Heading" xfId="148"/>
    <cellStyle name="Output Report Title" xfId="149"/>
    <cellStyle name="Percent [2]" xfId="150"/>
    <cellStyle name="Percent 2" xfId="151"/>
    <cellStyle name="Percent 2 3" xfId="152"/>
    <cellStyle name="Percent 3" xfId="254"/>
    <cellStyle name="Percent 4" xfId="207"/>
    <cellStyle name="RevList" xfId="153"/>
    <cellStyle name="SAPBEXaggData" xfId="154"/>
    <cellStyle name="SAPBEXaggData 2" xfId="155"/>
    <cellStyle name="SAPBEXaggDataEmph" xfId="156"/>
    <cellStyle name="SAPBEXaggItem" xfId="157"/>
    <cellStyle name="SAPBEXaggItem 2" xfId="158"/>
    <cellStyle name="SAPBEXaggItemX" xfId="159"/>
    <cellStyle name="SAPBEXchaText" xfId="160"/>
    <cellStyle name="SAPBEXchaText 2" xfId="161"/>
    <cellStyle name="SAPBEXexcBad7" xfId="162"/>
    <cellStyle name="SAPBEXexcBad8" xfId="163"/>
    <cellStyle name="SAPBEXexcBad9" xfId="164"/>
    <cellStyle name="SAPBEXexcCritical4" xfId="165"/>
    <cellStyle name="SAPBEXexcCritical5" xfId="166"/>
    <cellStyle name="SAPBEXexcCritical6" xfId="167"/>
    <cellStyle name="SAPBEXexcGood1" xfId="168"/>
    <cellStyle name="SAPBEXexcGood2" xfId="169"/>
    <cellStyle name="SAPBEXexcGood3" xfId="170"/>
    <cellStyle name="SAPBEXfilterDrill" xfId="171"/>
    <cellStyle name="SAPBEXfilterItem" xfId="172"/>
    <cellStyle name="SAPBEXfilterText" xfId="173"/>
    <cellStyle name="SAPBEXformats" xfId="174"/>
    <cellStyle name="SAPBEXheaderItem" xfId="175"/>
    <cellStyle name="SAPBEXheaderText" xfId="176"/>
    <cellStyle name="SAPBEXHLevel0" xfId="177"/>
    <cellStyle name="SAPBEXHLevel0 2" xfId="178"/>
    <cellStyle name="SAPBEXHLevel0X" xfId="179"/>
    <cellStyle name="SAPBEXHLevel1" xfId="180"/>
    <cellStyle name="SAPBEXHLevel1 2" xfId="181"/>
    <cellStyle name="SAPBEXHLevel1X" xfId="182"/>
    <cellStyle name="SAPBEXHLevel2" xfId="183"/>
    <cellStyle name="SAPBEXHLevel2 2" xfId="184"/>
    <cellStyle name="SAPBEXHLevel2X" xfId="185"/>
    <cellStyle name="SAPBEXHLevel3" xfId="186"/>
    <cellStyle name="SAPBEXHLevel3 2" xfId="187"/>
    <cellStyle name="SAPBEXHLevel3X" xfId="188"/>
    <cellStyle name="SAPBEXinputData" xfId="189"/>
    <cellStyle name="SAPBEXItemHeader" xfId="190"/>
    <cellStyle name="SAPBEXresData" xfId="191"/>
    <cellStyle name="SAPBEXresDataEmph" xfId="192"/>
    <cellStyle name="SAPBEXresItem" xfId="193"/>
    <cellStyle name="SAPBEXresItemX" xfId="194"/>
    <cellStyle name="SAPBEXstdData" xfId="195"/>
    <cellStyle name="SAPBEXstdData 2" xfId="196"/>
    <cellStyle name="SAPBEXstdDataEmph" xfId="197"/>
    <cellStyle name="SAPBEXstdItem" xfId="198"/>
    <cellStyle name="SAPBEXstdItem 2" xfId="199"/>
    <cellStyle name="SAPBEXstdItemX" xfId="200"/>
    <cellStyle name="SAPBEXtitle" xfId="201"/>
    <cellStyle name="SAPBEXunassignedItem" xfId="202"/>
    <cellStyle name="SAPBEXundefined" xfId="203"/>
    <cellStyle name="Sheet Title" xfId="204"/>
    <cellStyle name="Style 1" xfId="205"/>
    <cellStyle name="Subtotal" xfId="206"/>
    <cellStyle name="Title 2" xfId="261"/>
    <cellStyle name="Total 2" xfId="262"/>
    <cellStyle name="Warning Text 2" xfId="2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0" Type="http://schemas.openxmlformats.org/officeDocument/2006/relationships/styles" Target="styles.xml" />
  <Relationship Id="rId9" Type="http://schemas.openxmlformats.org/officeDocument/2006/relationships/theme" Target="theme/theme1.xml" />
  <Relationship Id="rId11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externalLink" Target="externalLinks/externalLink7.xml" />
  <Relationship Id="rId3" Type="http://schemas.openxmlformats.org/officeDocument/2006/relationships/externalLink" Target="externalLinks/externalLink2.xml" />
  <Relationship Id="rId7" Type="http://schemas.openxmlformats.org/officeDocument/2006/relationships/externalLink" Target="externalLinks/externalLink6.xml" />
  <Relationship Id="rId12" Type="http://schemas.openxmlformats.org/officeDocument/2006/relationships/calcChain" Target="calcChain.xml" />
  <Relationship Id="rId2" Type="http://schemas.openxmlformats.org/officeDocument/2006/relationships/externalLink" Target="externalLinks/externalLink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TEMP/Revised%20Proformas/SCHERER%20PROFORMA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RIS_MFR_C_21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RIS_MFR_C_40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RIS_MFR_C_6.xls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COMBCYC/PMG/performance/UNIT4PRF.XLS" TargetMode="External" />
</Relationships>
</file>

<file path=xl/externalLinks/_rels/externalLink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3\vol1\USERS\LGD0Q14\OVERHAUL\1999\Current\1999OH.xls" TargetMode="External" />
</Relationships>
</file>

<file path=xl/externalLinks/_rels/externalLink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JBXSF22\VOL1\USERS\UPRSGM\EXCEL\96YEVAR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Assu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48"/>
  <sheetViews>
    <sheetView showGridLines="0" tabSelected="1" showOutlineSymbols="0" zoomScale="70" zoomScaleNormal="70" workbookViewId="0">
      <selection activeCell="H3" sqref="H3"/>
    </sheetView>
  </sheetViews>
  <sheetFormatPr defaultColWidth="9.6640625" defaultRowHeight="16.5" x14ac:dyDescent="0.25"/>
  <cols>
    <col min="1" max="1" width="4.88671875" style="1" bestFit="1" customWidth="1"/>
    <col min="2" max="2" width="9.6640625" style="1" customWidth="1"/>
    <col min="3" max="3" width="13" style="1" customWidth="1"/>
    <col min="4" max="4" width="9.6640625" style="1" customWidth="1"/>
    <col min="5" max="5" width="5.88671875" style="1" customWidth="1"/>
    <col min="6" max="6" width="12.21875" style="1" bestFit="1" customWidth="1"/>
    <col min="7" max="7" width="9.6640625" style="1" customWidth="1"/>
    <col min="8" max="8" width="19" style="1" customWidth="1"/>
    <col min="9" max="9" width="13.77734375" style="1" bestFit="1" customWidth="1"/>
    <col min="10" max="10" width="4.88671875" style="1" customWidth="1"/>
    <col min="11" max="11" width="16.88671875" style="1" customWidth="1"/>
    <col min="12" max="12" width="5.21875" style="1" customWidth="1"/>
    <col min="13" max="16384" width="9.6640625" style="1"/>
  </cols>
  <sheetData>
    <row r="1" spans="1:13" x14ac:dyDescent="0.25">
      <c r="A1" s="51" t="s">
        <v>36</v>
      </c>
    </row>
    <row r="2" spans="1:13" x14ac:dyDescent="0.25">
      <c r="A2" s="51" t="s">
        <v>37</v>
      </c>
    </row>
    <row r="3" spans="1:13" x14ac:dyDescent="0.25">
      <c r="A3" s="51" t="s">
        <v>38</v>
      </c>
    </row>
    <row r="4" spans="1:13" x14ac:dyDescent="0.25">
      <c r="A4" s="51" t="s">
        <v>41</v>
      </c>
      <c r="B4" s="2"/>
      <c r="F4" s="4"/>
      <c r="G4" s="4"/>
      <c r="H4" s="3"/>
      <c r="I4" s="2"/>
      <c r="M4" s="5"/>
    </row>
    <row r="5" spans="1:13" x14ac:dyDescent="0.25">
      <c r="A5" s="51" t="s">
        <v>39</v>
      </c>
      <c r="E5" s="6"/>
      <c r="F5" s="7"/>
      <c r="G5" s="8"/>
      <c r="I5" s="2"/>
      <c r="M5" s="5"/>
    </row>
    <row r="6" spans="1:13" x14ac:dyDescent="0.25">
      <c r="A6" s="51" t="s">
        <v>40</v>
      </c>
      <c r="E6" s="6"/>
      <c r="F6" s="7"/>
      <c r="G6" s="8"/>
      <c r="I6" s="35"/>
      <c r="M6" s="5"/>
    </row>
    <row r="7" spans="1:13" ht="23.25" x14ac:dyDescent="0.3">
      <c r="A7" s="49" t="s">
        <v>28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5"/>
    </row>
    <row r="8" spans="1:13" ht="20.25" x14ac:dyDescent="0.3">
      <c r="A8" s="49" t="s">
        <v>29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5"/>
    </row>
    <row r="9" spans="1:13" ht="20.25" x14ac:dyDescent="0.3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5"/>
    </row>
    <row r="10" spans="1:13" ht="17.25" thickBot="1" x14ac:dyDescent="0.3">
      <c r="E10" s="2"/>
      <c r="F10" s="2"/>
      <c r="G10" s="2"/>
      <c r="H10" s="2"/>
      <c r="I10" s="2"/>
      <c r="M10" s="5"/>
    </row>
    <row r="11" spans="1:13" x14ac:dyDescent="0.25">
      <c r="A11" s="9"/>
      <c r="B11" s="10" t="s">
        <v>0</v>
      </c>
      <c r="C11" s="10"/>
      <c r="D11" s="11"/>
      <c r="E11" s="11"/>
      <c r="F11" s="11"/>
      <c r="G11" s="11"/>
      <c r="H11" s="9"/>
      <c r="I11" s="12" t="s">
        <v>1</v>
      </c>
      <c r="J11" s="12"/>
      <c r="K11" s="12" t="s">
        <v>2</v>
      </c>
      <c r="L11" s="9"/>
      <c r="M11" s="5"/>
    </row>
    <row r="12" spans="1:13" x14ac:dyDescent="0.25">
      <c r="A12" s="13" t="s">
        <v>3</v>
      </c>
      <c r="M12" s="5"/>
    </row>
    <row r="13" spans="1:13" x14ac:dyDescent="0.25">
      <c r="A13" s="14" t="s">
        <v>4</v>
      </c>
      <c r="B13" s="15" t="s">
        <v>5</v>
      </c>
      <c r="C13" s="15"/>
      <c r="D13" s="15"/>
      <c r="E13" s="15"/>
      <c r="F13" s="15"/>
      <c r="G13" s="15"/>
      <c r="H13" s="2"/>
      <c r="I13" s="14" t="s">
        <v>6</v>
      </c>
      <c r="K13" s="14" t="s">
        <v>7</v>
      </c>
      <c r="L13" s="2"/>
      <c r="M13" s="5"/>
    </row>
    <row r="14" spans="1:13" x14ac:dyDescent="0.25">
      <c r="A14" s="14"/>
      <c r="B14" s="2"/>
      <c r="C14" s="2"/>
      <c r="D14" s="2"/>
      <c r="E14" s="2"/>
      <c r="F14" s="2"/>
      <c r="G14" s="2"/>
      <c r="H14" s="2"/>
      <c r="I14" s="14"/>
      <c r="K14" s="16" t="s">
        <v>8</v>
      </c>
      <c r="L14" s="2"/>
      <c r="M14" s="5"/>
    </row>
    <row r="15" spans="1:13" ht="17.25" thickBot="1" x14ac:dyDescent="0.3">
      <c r="A15" s="13"/>
      <c r="B15" s="2"/>
      <c r="C15" s="2"/>
      <c r="D15" s="2"/>
      <c r="E15" s="2"/>
      <c r="F15" s="2"/>
      <c r="G15" s="2"/>
      <c r="H15" s="2"/>
      <c r="I15" s="2"/>
      <c r="K15" s="2"/>
      <c r="L15" s="2"/>
      <c r="M15" s="5"/>
    </row>
    <row r="16" spans="1:13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9"/>
      <c r="K16" s="18"/>
      <c r="L16" s="18"/>
      <c r="M16" s="5"/>
    </row>
    <row r="17" spans="1:13" x14ac:dyDescent="0.25">
      <c r="A17" s="14">
        <v>1</v>
      </c>
      <c r="B17" s="2" t="s">
        <v>9</v>
      </c>
      <c r="C17" s="2"/>
      <c r="D17" s="2"/>
      <c r="E17" s="2"/>
      <c r="F17" s="2"/>
      <c r="G17" s="2"/>
      <c r="H17" s="2"/>
      <c r="I17" s="2" t="s">
        <v>23</v>
      </c>
      <c r="K17" s="41">
        <f>+F40</f>
        <v>1144569</v>
      </c>
      <c r="L17" s="20"/>
      <c r="M17" s="5"/>
    </row>
    <row r="18" spans="1:13" x14ac:dyDescent="0.25">
      <c r="A18" s="13">
        <f>+A17+1</f>
        <v>2</v>
      </c>
      <c r="K18" s="34"/>
      <c r="M18" s="5"/>
    </row>
    <row r="19" spans="1:13" x14ac:dyDescent="0.25">
      <c r="A19" s="13">
        <f t="shared" ref="A19:A47" si="0">+A18+1</f>
        <v>3</v>
      </c>
      <c r="B19" s="2" t="s">
        <v>10</v>
      </c>
      <c r="C19" s="2"/>
      <c r="D19" s="2"/>
      <c r="E19" s="2"/>
      <c r="F19" s="2"/>
      <c r="G19" s="2"/>
      <c r="H19" s="2"/>
      <c r="I19" s="2" t="s">
        <v>27</v>
      </c>
      <c r="K19" s="42">
        <v>6.7100000000000007E-2</v>
      </c>
      <c r="L19" s="21"/>
      <c r="M19" s="5"/>
    </row>
    <row r="20" spans="1:13" x14ac:dyDescent="0.25">
      <c r="A20" s="13">
        <f t="shared" si="0"/>
        <v>4</v>
      </c>
      <c r="B20" s="2"/>
      <c r="C20" s="2"/>
      <c r="D20" s="2"/>
      <c r="E20" s="2"/>
      <c r="F20" s="2"/>
      <c r="G20" s="2"/>
      <c r="H20" s="2"/>
      <c r="I20" s="2"/>
      <c r="K20" s="38"/>
      <c r="L20" s="22"/>
      <c r="M20" s="5"/>
    </row>
    <row r="21" spans="1:13" x14ac:dyDescent="0.25">
      <c r="A21" s="13">
        <f t="shared" si="0"/>
        <v>5</v>
      </c>
      <c r="B21" s="2" t="s">
        <v>11</v>
      </c>
      <c r="C21" s="2"/>
      <c r="D21" s="2"/>
      <c r="E21" s="2"/>
      <c r="F21" s="2"/>
      <c r="G21" s="2"/>
      <c r="H21" s="2"/>
      <c r="I21" s="2" t="s">
        <v>12</v>
      </c>
      <c r="K21" s="45">
        <f>+K19*K17</f>
        <v>76800.579900000012</v>
      </c>
      <c r="L21" s="19"/>
      <c r="M21" s="5"/>
    </row>
    <row r="22" spans="1:13" x14ac:dyDescent="0.25">
      <c r="A22" s="13">
        <f t="shared" si="0"/>
        <v>6</v>
      </c>
      <c r="B22" s="2"/>
      <c r="C22" s="2"/>
      <c r="D22" s="2"/>
      <c r="E22" s="2"/>
      <c r="F22" s="2"/>
      <c r="G22" s="2"/>
      <c r="H22" s="2"/>
      <c r="I22" s="2"/>
      <c r="K22" s="36"/>
      <c r="L22" s="22"/>
      <c r="M22" s="5"/>
    </row>
    <row r="23" spans="1:13" x14ac:dyDescent="0.25">
      <c r="A23" s="13">
        <f t="shared" si="0"/>
        <v>7</v>
      </c>
      <c r="B23" s="2" t="s">
        <v>13</v>
      </c>
      <c r="C23" s="2"/>
      <c r="D23" s="2"/>
      <c r="E23" s="2"/>
      <c r="F23" s="2"/>
      <c r="G23" s="2"/>
      <c r="H23" s="2"/>
      <c r="I23" s="2" t="s">
        <v>30</v>
      </c>
      <c r="J23" s="23"/>
      <c r="K23" s="43">
        <f>-33996+129194</f>
        <v>95198</v>
      </c>
      <c r="L23" s="24"/>
      <c r="M23" s="5"/>
    </row>
    <row r="24" spans="1:13" x14ac:dyDescent="0.25">
      <c r="A24" s="13">
        <f t="shared" si="0"/>
        <v>8</v>
      </c>
      <c r="D24" s="2"/>
      <c r="E24" s="2"/>
      <c r="F24" s="2"/>
      <c r="G24" s="2"/>
      <c r="H24" s="2"/>
      <c r="I24" s="2"/>
      <c r="K24" s="36"/>
      <c r="L24" s="22"/>
      <c r="M24" s="5"/>
    </row>
    <row r="25" spans="1:13" x14ac:dyDescent="0.25">
      <c r="A25" s="13">
        <f t="shared" si="0"/>
        <v>9</v>
      </c>
      <c r="B25" s="2" t="s">
        <v>14</v>
      </c>
      <c r="C25" s="2"/>
      <c r="D25" s="2"/>
      <c r="E25" s="2"/>
      <c r="F25" s="2"/>
      <c r="G25" s="2"/>
      <c r="H25" s="2"/>
      <c r="I25" s="2" t="s">
        <v>15</v>
      </c>
      <c r="K25" s="37">
        <f>+K23-K21</f>
        <v>18397.420099999988</v>
      </c>
      <c r="L25" s="19"/>
      <c r="M25" s="5"/>
    </row>
    <row r="26" spans="1:13" x14ac:dyDescent="0.25">
      <c r="A26" s="13">
        <f t="shared" si="0"/>
        <v>10</v>
      </c>
      <c r="B26" s="2"/>
      <c r="C26" s="2"/>
      <c r="D26" s="2"/>
      <c r="E26" s="2"/>
      <c r="F26" s="2"/>
      <c r="G26" s="2"/>
      <c r="H26" s="2"/>
      <c r="I26" s="2"/>
      <c r="K26" s="35"/>
      <c r="L26" s="22"/>
      <c r="M26" s="5"/>
    </row>
    <row r="27" spans="1:13" x14ac:dyDescent="0.25">
      <c r="A27" s="13">
        <f t="shared" si="0"/>
        <v>11</v>
      </c>
      <c r="B27" s="2" t="s">
        <v>16</v>
      </c>
      <c r="C27" s="2"/>
      <c r="D27" s="2"/>
      <c r="E27" s="2"/>
      <c r="F27" s="2"/>
      <c r="G27" s="2"/>
      <c r="H27" s="2"/>
      <c r="I27" s="2" t="s">
        <v>17</v>
      </c>
      <c r="J27" s="25"/>
      <c r="K27" s="39" t="s">
        <v>18</v>
      </c>
      <c r="L27" s="22"/>
      <c r="M27" s="5"/>
    </row>
    <row r="28" spans="1:13" x14ac:dyDescent="0.25">
      <c r="A28" s="13">
        <f t="shared" si="0"/>
        <v>12</v>
      </c>
      <c r="B28" s="2"/>
      <c r="C28" s="2"/>
      <c r="D28" s="2"/>
      <c r="E28" s="2"/>
      <c r="F28" s="2"/>
      <c r="G28" s="2"/>
      <c r="H28" s="2"/>
      <c r="I28" s="2"/>
      <c r="J28" s="25"/>
      <c r="K28" s="35"/>
      <c r="L28" s="22"/>
      <c r="M28" s="5"/>
    </row>
    <row r="29" spans="1:13" x14ac:dyDescent="0.25">
      <c r="A29" s="13">
        <f t="shared" si="0"/>
        <v>13</v>
      </c>
      <c r="B29" s="2" t="s">
        <v>19</v>
      </c>
      <c r="C29" s="2"/>
      <c r="D29" s="2"/>
      <c r="E29" s="2"/>
      <c r="F29" s="2"/>
      <c r="G29" s="2"/>
      <c r="H29" s="2"/>
      <c r="I29" s="35" t="s">
        <v>31</v>
      </c>
      <c r="K29" s="44">
        <v>1.6302503953970386</v>
      </c>
      <c r="L29" s="22"/>
      <c r="M29" s="5"/>
    </row>
    <row r="30" spans="1:13" x14ac:dyDescent="0.25">
      <c r="A30" s="13">
        <f t="shared" si="0"/>
        <v>14</v>
      </c>
      <c r="B30" s="2"/>
      <c r="C30" s="2"/>
      <c r="D30" s="2"/>
      <c r="E30" s="2"/>
      <c r="F30" s="2"/>
      <c r="G30" s="2"/>
      <c r="H30" s="2"/>
      <c r="I30" s="2"/>
      <c r="K30" s="40"/>
      <c r="L30" s="22"/>
      <c r="M30" s="5"/>
    </row>
    <row r="31" spans="1:13" ht="17.25" thickBot="1" x14ac:dyDescent="0.3">
      <c r="A31" s="13">
        <f t="shared" si="0"/>
        <v>15</v>
      </c>
      <c r="B31" s="2" t="s">
        <v>20</v>
      </c>
      <c r="C31" s="2"/>
      <c r="D31" s="2"/>
      <c r="E31" s="2"/>
      <c r="F31" s="2"/>
      <c r="G31" s="2"/>
      <c r="H31" s="2"/>
      <c r="I31" s="2" t="s">
        <v>21</v>
      </c>
      <c r="K31" s="45">
        <f>+K29*-K25</f>
        <v>-29992.401392310407</v>
      </c>
      <c r="L31" s="19"/>
      <c r="M31" s="5"/>
    </row>
    <row r="32" spans="1:13" ht="17.25" thickTop="1" x14ac:dyDescent="0.25">
      <c r="A32" s="13">
        <f t="shared" si="0"/>
        <v>16</v>
      </c>
      <c r="B32" s="2"/>
      <c r="C32" s="2"/>
      <c r="D32" s="2"/>
      <c r="E32" s="2"/>
      <c r="F32" s="2"/>
      <c r="G32" s="2"/>
      <c r="H32" s="2"/>
      <c r="I32" s="2"/>
      <c r="K32" s="26"/>
      <c r="L32" s="22"/>
      <c r="M32" s="5"/>
    </row>
    <row r="33" spans="1:13" x14ac:dyDescent="0.25">
      <c r="A33" s="13">
        <f t="shared" si="0"/>
        <v>17</v>
      </c>
      <c r="B33" s="2"/>
      <c r="C33" s="2"/>
      <c r="D33" s="2"/>
      <c r="E33" s="2"/>
      <c r="F33" s="2"/>
      <c r="G33" s="2"/>
      <c r="H33" s="2"/>
      <c r="I33" s="2"/>
      <c r="K33" s="27"/>
      <c r="L33" s="2"/>
      <c r="M33" s="5"/>
    </row>
    <row r="34" spans="1:13" x14ac:dyDescent="0.25">
      <c r="A34" s="13">
        <f t="shared" si="0"/>
        <v>18</v>
      </c>
      <c r="B34" s="2"/>
      <c r="C34" s="2"/>
      <c r="D34" s="2"/>
      <c r="E34" s="2"/>
      <c r="F34" s="2"/>
      <c r="G34" s="2"/>
      <c r="H34" s="2"/>
      <c r="I34" s="2"/>
      <c r="K34" s="2"/>
      <c r="L34" s="2"/>
      <c r="M34" s="5"/>
    </row>
    <row r="35" spans="1:13" x14ac:dyDescent="0.25">
      <c r="A35" s="13">
        <f t="shared" si="0"/>
        <v>19</v>
      </c>
      <c r="B35" s="2"/>
      <c r="C35" s="2"/>
      <c r="D35" s="2"/>
      <c r="E35" s="2"/>
      <c r="F35" s="2"/>
      <c r="G35" s="2"/>
      <c r="H35" s="2"/>
      <c r="I35" s="2"/>
      <c r="K35" s="28"/>
      <c r="L35" s="2"/>
      <c r="M35" s="5"/>
    </row>
    <row r="36" spans="1:13" x14ac:dyDescent="0.25">
      <c r="A36" s="13">
        <f t="shared" si="0"/>
        <v>20</v>
      </c>
      <c r="B36" s="29" t="s">
        <v>22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5"/>
    </row>
    <row r="37" spans="1:13" x14ac:dyDescent="0.25">
      <c r="A37" s="13">
        <f t="shared" si="0"/>
        <v>21</v>
      </c>
      <c r="B37" s="30" t="s">
        <v>24</v>
      </c>
      <c r="C37" s="3"/>
      <c r="D37" s="3"/>
      <c r="E37" s="3"/>
      <c r="F37" s="3"/>
      <c r="G37" s="3"/>
      <c r="H37" s="2"/>
      <c r="I37" s="2"/>
      <c r="J37" s="2"/>
      <c r="K37" s="19"/>
      <c r="L37" s="2"/>
      <c r="M37" s="5"/>
    </row>
    <row r="38" spans="1:13" x14ac:dyDescent="0.25">
      <c r="A38" s="13">
        <f t="shared" si="0"/>
        <v>22</v>
      </c>
      <c r="B38" s="31"/>
      <c r="C38" s="2" t="s">
        <v>32</v>
      </c>
      <c r="D38" s="2"/>
      <c r="F38" s="46">
        <v>1063210</v>
      </c>
      <c r="G38" s="2"/>
      <c r="H38" s="3"/>
      <c r="I38" s="3"/>
      <c r="J38" s="3"/>
      <c r="K38" s="19"/>
      <c r="L38" s="2"/>
      <c r="M38" s="5"/>
    </row>
    <row r="39" spans="1:13" x14ac:dyDescent="0.25">
      <c r="A39" s="13">
        <f t="shared" si="0"/>
        <v>23</v>
      </c>
      <c r="B39" s="2"/>
      <c r="C39" s="2" t="s">
        <v>25</v>
      </c>
      <c r="D39" s="2"/>
      <c r="F39" s="47">
        <v>81359</v>
      </c>
      <c r="G39" s="2"/>
      <c r="H39" s="2"/>
      <c r="I39" s="2"/>
      <c r="J39" s="2"/>
      <c r="K39" s="2"/>
      <c r="L39" s="2"/>
      <c r="M39" s="5"/>
    </row>
    <row r="40" spans="1:13" x14ac:dyDescent="0.25">
      <c r="A40" s="13">
        <f t="shared" si="0"/>
        <v>24</v>
      </c>
      <c r="B40" s="2"/>
      <c r="C40" s="2" t="s">
        <v>26</v>
      </c>
      <c r="D40" s="2"/>
      <c r="F40" s="45">
        <f>SUM(F38:F39)</f>
        <v>1144569</v>
      </c>
      <c r="G40" s="2"/>
      <c r="H40" s="2"/>
      <c r="I40" s="2"/>
      <c r="J40" s="2"/>
      <c r="K40" s="2"/>
      <c r="L40" s="2"/>
      <c r="M40" s="5"/>
    </row>
    <row r="41" spans="1:13" x14ac:dyDescent="0.25">
      <c r="A41" s="13">
        <f t="shared" si="0"/>
        <v>25</v>
      </c>
      <c r="B41" s="33"/>
      <c r="C41" s="2"/>
      <c r="D41" s="2"/>
      <c r="E41" s="2"/>
      <c r="F41" s="2"/>
      <c r="G41" s="2"/>
      <c r="H41" s="2"/>
      <c r="I41" s="2"/>
      <c r="J41" s="2"/>
      <c r="K41" s="2"/>
      <c r="L41" s="2"/>
      <c r="M41" s="5"/>
    </row>
    <row r="42" spans="1:13" x14ac:dyDescent="0.25">
      <c r="A42" s="13">
        <f t="shared" si="0"/>
        <v>26</v>
      </c>
      <c r="B42" s="1" t="s">
        <v>34</v>
      </c>
      <c r="H42" s="2"/>
      <c r="I42" s="2"/>
      <c r="J42" s="2"/>
      <c r="K42" s="2"/>
      <c r="L42" s="2"/>
      <c r="M42" s="5"/>
    </row>
    <row r="43" spans="1:13" x14ac:dyDescent="0.25">
      <c r="A43" s="13">
        <f t="shared" si="0"/>
        <v>27</v>
      </c>
      <c r="M43" s="5"/>
    </row>
    <row r="44" spans="1:13" x14ac:dyDescent="0.25">
      <c r="A44" s="13">
        <f t="shared" si="0"/>
        <v>28</v>
      </c>
      <c r="B44" s="50" t="s">
        <v>35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"/>
    </row>
    <row r="45" spans="1:13" x14ac:dyDescent="0.25">
      <c r="A45" s="13">
        <f t="shared" si="0"/>
        <v>29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"/>
    </row>
    <row r="46" spans="1:13" x14ac:dyDescent="0.25">
      <c r="A46" s="13">
        <f t="shared" si="0"/>
        <v>30</v>
      </c>
      <c r="M46" s="5"/>
    </row>
    <row r="47" spans="1:13" x14ac:dyDescent="0.25">
      <c r="A47" s="13">
        <f t="shared" si="0"/>
        <v>31</v>
      </c>
      <c r="B47" s="1" t="s">
        <v>33</v>
      </c>
      <c r="M47" s="5"/>
    </row>
    <row r="48" spans="1:13" x14ac:dyDescent="0.25">
      <c r="A48" s="32"/>
      <c r="M48" s="5"/>
    </row>
  </sheetData>
  <mergeCells count="3">
    <mergeCell ref="A8:L8"/>
    <mergeCell ref="A7:L7"/>
    <mergeCell ref="B44:L45"/>
  </mergeCells>
  <printOptions horizontalCentered="1"/>
  <pageMargins left="0.5" right="0.5" top="0.75" bottom="0.5" header="0" footer="0"/>
  <pageSetup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A-1</vt:lpstr>
      <vt:lpstr>'A-1'!_1A_1A</vt:lpstr>
      <vt:lpstr>'A-1'!Print_Area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