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480" yWindow="120" windowWidth="18192" windowHeight="10296"/>
  </bookViews>
  <sheets>
    <sheet name="Table CPI"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1INT_DEBT">'[1]12. Table 3-7'!#REF!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clausetq">[2]SOEF!$L$28</definedName>
    <definedName name="aclausety">[2]SOEF!$P$28</definedName>
    <definedName name="acustgrowtq">[2]SOEF!$L$14</definedName>
    <definedName name="acustgrowty">[2]SOEF!$P$14</definedName>
    <definedName name="adeprtq">[2]SOEF!$L$22</definedName>
    <definedName name="adeprty">[2]SOEF!$P$22</definedName>
    <definedName name="adivtm">[2]SOEF!#REF!</definedName>
    <definedName name="adivtq">[2]SOEF!#REF!</definedName>
    <definedName name="adivty">[2]SOEF!#REF!</definedName>
    <definedName name="ainctaxtq">[2]SOEF!$L$33</definedName>
    <definedName name="ainctaxty">[2]SOEF!$P$33</definedName>
    <definedName name="ainttq">[2]SOEF!$L$23</definedName>
    <definedName name="aintty">[2]SOEF!$P$23</definedName>
    <definedName name="ao_mtq">[2]SOEF!$L$21</definedName>
    <definedName name="ao_mty">[2]SOEF!$P$21</definedName>
    <definedName name="aothtaxtq">[2]SOEF!$L$29</definedName>
    <definedName name="aothtaxty">[2]SOEF!$P$29</definedName>
    <definedName name="apricemixtq">[2]SOEF!$L$17</definedName>
    <definedName name="apricemixty">[2]SOEF!$P$17</definedName>
    <definedName name="arevtm">[2]SOEF!#REF!</definedName>
    <definedName name="arevtq">[2]SOEF!#REF!</definedName>
    <definedName name="arevty">[2]SOEF!#REF!</definedName>
    <definedName name="atax_adjtq">[2]SOEF!$L$32</definedName>
    <definedName name="atax_adjty">[2]SOEF!$P$32</definedName>
    <definedName name="ausagetq">[2]SOEF!$L$16</definedName>
    <definedName name="ausagety">[2]SOEF!$P$16</definedName>
    <definedName name="BACKUP">#REF!</definedName>
    <definedName name="base_revenue_eps_ty">#REF!</definedName>
    <definedName name="base_revenue_tq">#REF!</definedName>
    <definedName name="base_revenue_ty">#REF!</definedName>
    <definedName name="BASELINE">#REF!</definedName>
    <definedName name="bdivtm">[2]SOEF!#REF!</definedName>
    <definedName name="bdivtq">[2]SOEF!#REF!</definedName>
    <definedName name="bdivty">[2]SOEF!#REF!</definedName>
    <definedName name="brevtm">[2]SOEF!#REF!</definedName>
    <definedName name="brevtq">[2]SOEF!#REF!</definedName>
    <definedName name="brevty">[2]SOEF!#REF!</definedName>
    <definedName name="customer_growth_eps_tq">#REF!</definedName>
    <definedName name="customer_growth_eps_ty">#REF!</definedName>
    <definedName name="customer_growth_tq">#REF!</definedName>
    <definedName name="DEPREC">#REF!</definedName>
    <definedName name="deprec_eps_ty">#REF!</definedName>
    <definedName name="deprec_tq">#REF!</definedName>
    <definedName name="deprec_ty">#REF!</definedName>
    <definedName name="DOLLARS">#REF!</definedName>
    <definedName name="DRI_Mnemonics">#REF!</definedName>
    <definedName name="esi_eps_tq">#REF!</definedName>
    <definedName name="esi_eps_ty">#REF!</definedName>
    <definedName name="esi_tq">#REF!</definedName>
    <definedName name="esi_ty">#REF!</definedName>
    <definedName name="esop_eps_ty">#REF!</definedName>
    <definedName name="esop_ty">#REF!</definedName>
    <definedName name="fromyear">[3]Data!$B$24</definedName>
    <definedName name="GROWTH">#REF!</definedName>
    <definedName name="grpcons_eps_lq">#REF!</definedName>
    <definedName name="grpcons_eps_ty">#REF!</definedName>
    <definedName name="grpcons_ni_lq">#REF!</definedName>
    <definedName name="grpcons_ni_ly">#REF!</definedName>
    <definedName name="grpcons_ni_ty">#REF!</definedName>
    <definedName name="GRWTH">#REF!</definedName>
    <definedName name="interest_eps_tq">#REF!</definedName>
    <definedName name="interest_eps_ty">#REF!</definedName>
    <definedName name="interest_tq">#REF!</definedName>
    <definedName name="interest_ty">#REF!</definedName>
    <definedName name="Name">'[4]Weekly NEL Report'!#REF!</definedName>
    <definedName name="newbase">[5]Data!$C$3</definedName>
    <definedName name="OFFBUD">#REF!</definedName>
    <definedName name="oldbase">[5]Data!$C$2</definedName>
    <definedName name="Pal_Workbook_GUID" hidden="1">"8JHMH9DXSMHNF44G668W66ZD"</definedName>
    <definedName name="_xlnm.Print_Area">#REF!</definedName>
    <definedName name="Print_Area2">'[6]Growth rates'!$B$3:$M$61</definedName>
    <definedName name="print_area3">#REF!</definedName>
    <definedName name="_xlnm.Print_Titles">#N/A</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FALSE</definedName>
    <definedName name="RiskUpdateDisplay" hidden="1">FALSE</definedName>
    <definedName name="RiskUseDifferentSeedForEachSim" hidden="1">FALSE</definedName>
    <definedName name="RiskUseFixedSeed" hidden="1">FALSE</definedName>
    <definedName name="RiskUseMultipleCPUs" hidden="1">TRUE</definedName>
    <definedName name="salina_eps_tq">#REF!</definedName>
    <definedName name="salina_eps_ty">#REF!</definedName>
    <definedName name="salina_ty">#REF!</definedName>
    <definedName name="SAPBEXhrIndnt" hidden="1">1</definedName>
    <definedName name="SAPBEXrevision" hidden="1">1</definedName>
    <definedName name="SAPBEXsysID" hidden="1">"GP1"</definedName>
    <definedName name="SAPBEXwbID" hidden="1">"3VOBL88ZUH0TJHQP6RXNFLORZ"</definedName>
    <definedName name="share_dilution_tq">#REF!</definedName>
    <definedName name="share_dilution_ty">#REF!</definedName>
    <definedName name="SOG">#REF!</definedName>
    <definedName name="subtotal_non_utility_eps_tq">#REF!</definedName>
    <definedName name="subtotal_non_utility_eps_ty">#REF!</definedName>
    <definedName name="subtotal_non_utility_ty">#REF!</definedName>
    <definedName name="toyear">[3]Data!$B$25</definedName>
  </definedNames>
  <calcPr calcId="145621"/>
</workbook>
</file>

<file path=xl/calcChain.xml><?xml version="1.0" encoding="utf-8"?>
<calcChain xmlns="http://schemas.openxmlformats.org/spreadsheetml/2006/main">
  <c r="E80" i="1" l="1"/>
  <c r="E79" i="1"/>
  <c r="E78" i="1"/>
  <c r="E77" i="1"/>
  <c r="E76" i="1"/>
  <c r="E75" i="1"/>
  <c r="E74" i="1"/>
  <c r="E73" i="1"/>
  <c r="E72" i="1"/>
  <c r="E71" i="1"/>
  <c r="E70" i="1"/>
  <c r="E69" i="1"/>
  <c r="E68" i="1"/>
  <c r="E67" i="1"/>
  <c r="E66" i="1"/>
  <c r="E65" i="1"/>
  <c r="E64" i="1"/>
  <c r="G11" i="1" s="1"/>
  <c r="E63" i="1"/>
  <c r="E62" i="1"/>
  <c r="E61" i="1"/>
  <c r="E60" i="1"/>
  <c r="D49" i="1"/>
  <c r="D48" i="1"/>
  <c r="F49" i="1" s="1"/>
  <c r="D47" i="1"/>
  <c r="D46" i="1"/>
  <c r="D45" i="1"/>
  <c r="F46" i="1" s="1"/>
  <c r="D44" i="1"/>
  <c r="D43" i="1"/>
  <c r="D42" i="1"/>
  <c r="D41" i="1"/>
  <c r="F42" i="1" s="1"/>
  <c r="D40" i="1"/>
  <c r="D39" i="1"/>
  <c r="D38" i="1"/>
  <c r="D37" i="1"/>
  <c r="H38" i="1" s="1"/>
  <c r="D36" i="1"/>
  <c r="D35" i="1"/>
  <c r="D34" i="1"/>
  <c r="D33" i="1"/>
  <c r="H34" i="1" s="1"/>
  <c r="D32" i="1"/>
  <c r="D31" i="1"/>
  <c r="D30" i="1"/>
  <c r="D29" i="1"/>
  <c r="H30" i="1" s="1"/>
  <c r="D28" i="1"/>
  <c r="D27" i="1"/>
  <c r="D26" i="1"/>
  <c r="D25" i="1"/>
  <c r="F26" i="1" s="1"/>
  <c r="D24" i="1"/>
  <c r="D23" i="1"/>
  <c r="D22" i="1"/>
  <c r="F22" i="1" s="1"/>
  <c r="D21" i="1"/>
  <c r="H22" i="1" s="1"/>
  <c r="D20" i="1"/>
  <c r="D19" i="1"/>
  <c r="D18" i="1"/>
  <c r="D17" i="1"/>
  <c r="H18" i="1" s="1"/>
  <c r="B80" i="1"/>
  <c r="B79" i="1"/>
  <c r="B78" i="1"/>
  <c r="B77" i="1"/>
  <c r="B76" i="1"/>
  <c r="B75" i="1"/>
  <c r="B74" i="1"/>
  <c r="B73" i="1"/>
  <c r="B72" i="1"/>
  <c r="H72" i="1" s="1"/>
  <c r="B71" i="1"/>
  <c r="B70" i="1"/>
  <c r="B69" i="1"/>
  <c r="B68" i="1"/>
  <c r="B67" i="1"/>
  <c r="B66" i="1"/>
  <c r="B65" i="1"/>
  <c r="B64" i="1"/>
  <c r="B63" i="1"/>
  <c r="B62" i="1"/>
  <c r="B61" i="1"/>
  <c r="B60" i="1"/>
  <c r="G59" i="1"/>
  <c r="F59" i="1"/>
  <c r="B59" i="1"/>
  <c r="H59" i="1" s="1"/>
  <c r="G58" i="1"/>
  <c r="F58" i="1"/>
  <c r="B58" i="1"/>
  <c r="C59" i="1" s="1"/>
  <c r="G57" i="1"/>
  <c r="F57" i="1"/>
  <c r="B57" i="1"/>
  <c r="G56" i="1"/>
  <c r="F56" i="1"/>
  <c r="B56" i="1"/>
  <c r="H56" i="1" s="1"/>
  <c r="B55" i="1"/>
  <c r="I55" i="1" s="1"/>
  <c r="H44" i="1"/>
  <c r="F23" i="1"/>
  <c r="C71" i="1" l="1"/>
  <c r="H58" i="1"/>
  <c r="C60" i="1"/>
  <c r="C62" i="1"/>
  <c r="C74" i="1"/>
  <c r="C78" i="1"/>
  <c r="H79" i="1"/>
  <c r="H24" i="1"/>
  <c r="H40" i="1"/>
  <c r="H66" i="1"/>
  <c r="D64" i="1"/>
  <c r="C76" i="1"/>
  <c r="D79" i="1"/>
  <c r="D66" i="1"/>
  <c r="H67" i="1"/>
  <c r="H75" i="1"/>
  <c r="C68" i="1"/>
  <c r="H80" i="1"/>
  <c r="H42" i="1"/>
  <c r="F29" i="1"/>
  <c r="F19" i="1"/>
  <c r="H27" i="1"/>
  <c r="F31" i="1"/>
  <c r="F35" i="1"/>
  <c r="F47" i="1"/>
  <c r="H31" i="1"/>
  <c r="H47" i="1"/>
  <c r="H55" i="1"/>
  <c r="C65" i="1"/>
  <c r="C67" i="1"/>
  <c r="D80" i="1"/>
  <c r="C63" i="1"/>
  <c r="H70" i="1"/>
  <c r="H78" i="1"/>
  <c r="D55" i="1"/>
  <c r="G10" i="1"/>
  <c r="H64" i="1"/>
  <c r="D70" i="1"/>
  <c r="C73" i="1"/>
  <c r="C69" i="1"/>
  <c r="D77" i="1"/>
  <c r="H74" i="1"/>
  <c r="D63" i="1"/>
  <c r="D69" i="1"/>
  <c r="D56" i="1"/>
  <c r="C58" i="1"/>
  <c r="D59" i="1"/>
  <c r="I59" i="1"/>
  <c r="C61" i="1"/>
  <c r="H62" i="1"/>
  <c r="C66" i="1"/>
  <c r="D67" i="1"/>
  <c r="I68" i="1"/>
  <c r="C72" i="1"/>
  <c r="D73" i="1"/>
  <c r="D75" i="1"/>
  <c r="C77" i="1"/>
  <c r="C79" i="1"/>
  <c r="H61" i="1"/>
  <c r="H65" i="1"/>
  <c r="H69" i="1"/>
  <c r="H73" i="1"/>
  <c r="H77" i="1"/>
  <c r="D61" i="1"/>
  <c r="D72" i="1"/>
  <c r="D60" i="1"/>
  <c r="D68" i="1"/>
  <c r="D71" i="1"/>
  <c r="D74" i="1"/>
  <c r="D76" i="1"/>
  <c r="H63" i="1"/>
  <c r="I56" i="1"/>
  <c r="H60" i="1"/>
  <c r="D62" i="1"/>
  <c r="C64" i="1"/>
  <c r="D65" i="1"/>
  <c r="H68" i="1"/>
  <c r="C70" i="1"/>
  <c r="H71" i="1"/>
  <c r="C75" i="1"/>
  <c r="H76" i="1"/>
  <c r="D78" i="1"/>
  <c r="C80" i="1"/>
  <c r="F30" i="1"/>
  <c r="F38" i="1"/>
  <c r="C55" i="1"/>
  <c r="H26" i="1"/>
  <c r="F34" i="1"/>
  <c r="H46" i="1"/>
  <c r="F18" i="1"/>
  <c r="H43" i="1"/>
  <c r="G8" i="1"/>
  <c r="H20" i="1"/>
  <c r="H36" i="1"/>
  <c r="H19" i="1"/>
  <c r="F27" i="1"/>
  <c r="H32" i="1"/>
  <c r="H35" i="1"/>
  <c r="F39" i="1"/>
  <c r="H23" i="1"/>
  <c r="H39" i="1"/>
  <c r="F43" i="1"/>
  <c r="F25" i="1"/>
  <c r="F41" i="1"/>
  <c r="I65" i="1"/>
  <c r="I70" i="1"/>
  <c r="I71" i="1"/>
  <c r="I74" i="1"/>
  <c r="I75" i="1"/>
  <c r="F20" i="1"/>
  <c r="H21" i="1"/>
  <c r="F24" i="1"/>
  <c r="H25" i="1"/>
  <c r="F28" i="1"/>
  <c r="H29" i="1"/>
  <c r="F32" i="1"/>
  <c r="H33" i="1"/>
  <c r="F36" i="1"/>
  <c r="H37" i="1"/>
  <c r="F40" i="1"/>
  <c r="H41" i="1"/>
  <c r="F44" i="1"/>
  <c r="H45" i="1"/>
  <c r="F48" i="1"/>
  <c r="H49" i="1"/>
  <c r="F55" i="1"/>
  <c r="C57" i="1"/>
  <c r="H57" i="1"/>
  <c r="D58" i="1"/>
  <c r="I58" i="1"/>
  <c r="F60" i="1"/>
  <c r="F61" i="1"/>
  <c r="F62" i="1"/>
  <c r="F63" i="1"/>
  <c r="F64" i="1"/>
  <c r="F65" i="1"/>
  <c r="F66" i="1"/>
  <c r="F67" i="1"/>
  <c r="F68" i="1"/>
  <c r="F69" i="1"/>
  <c r="F70" i="1"/>
  <c r="F71" i="1"/>
  <c r="F72" i="1"/>
  <c r="F73" i="1"/>
  <c r="F74" i="1"/>
  <c r="F75" i="1"/>
  <c r="F76" i="1"/>
  <c r="F77" i="1"/>
  <c r="F78" i="1"/>
  <c r="F79" i="1"/>
  <c r="F80" i="1"/>
  <c r="F21" i="1"/>
  <c r="F33" i="1"/>
  <c r="F37" i="1"/>
  <c r="F45" i="1"/>
  <c r="I66" i="1"/>
  <c r="I67" i="1"/>
  <c r="I69" i="1"/>
  <c r="I72" i="1"/>
  <c r="I73" i="1"/>
  <c r="I76" i="1"/>
  <c r="I77" i="1"/>
  <c r="I78" i="1"/>
  <c r="I79" i="1"/>
  <c r="I80" i="1"/>
  <c r="H28" i="1"/>
  <c r="H48" i="1"/>
  <c r="G55" i="1"/>
  <c r="C56" i="1"/>
  <c r="D57" i="1"/>
  <c r="I57" i="1"/>
  <c r="G60" i="1"/>
  <c r="G61" i="1"/>
  <c r="G62" i="1"/>
  <c r="G63" i="1"/>
  <c r="G64" i="1"/>
  <c r="G65" i="1"/>
  <c r="G66" i="1"/>
  <c r="G67" i="1"/>
  <c r="G68" i="1"/>
  <c r="G69" i="1"/>
  <c r="G70" i="1"/>
  <c r="G71" i="1"/>
  <c r="G72" i="1"/>
  <c r="G73" i="1"/>
  <c r="G74" i="1"/>
  <c r="G75" i="1"/>
  <c r="G76" i="1"/>
  <c r="G77" i="1"/>
  <c r="G78" i="1"/>
  <c r="G79" i="1"/>
  <c r="G80" i="1"/>
  <c r="I60" i="1"/>
  <c r="I61" i="1"/>
  <c r="I62" i="1"/>
  <c r="I63" i="1"/>
  <c r="I64" i="1"/>
  <c r="F10" i="1" l="1"/>
  <c r="F8" i="1"/>
  <c r="F11" i="1"/>
</calcChain>
</file>

<file path=xl/sharedStrings.xml><?xml version="1.0" encoding="utf-8"?>
<sst xmlns="http://schemas.openxmlformats.org/spreadsheetml/2006/main" count="26" uniqueCount="17">
  <si>
    <t>CONSUMER PRICE INDEX (1982-1984 = 100)</t>
  </si>
  <si>
    <t>AVERAGE ANNUAL GROWTH</t>
  </si>
  <si>
    <t>HISTORY (1982 to 2014)</t>
  </si>
  <si>
    <t>Based on 2014 TYSP (2015 to 2024)</t>
  </si>
  <si>
    <t>Based on Current Forecast (2015 to 2024)</t>
  </si>
  <si>
    <t>HISTORY</t>
  </si>
  <si>
    <t>Growth</t>
  </si>
  <si>
    <t>Absolute</t>
  </si>
  <si>
    <t>%</t>
  </si>
  <si>
    <t>FORECAST</t>
  </si>
  <si>
    <t>2015 TYSP</t>
  </si>
  <si>
    <t>Proposed</t>
  </si>
  <si>
    <t xml:space="preserve">Delta </t>
  </si>
  <si>
    <t>Forecast</t>
  </si>
  <si>
    <t>2015-2019 per May 2015 Executive Summary; 2020-2040 from GI May 2015 Long-term Forecast</t>
  </si>
  <si>
    <t>STAFF 000177</t>
  </si>
  <si>
    <t>FPL RC-16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</si>
</sst>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0.0%"/>
    <numFmt numFmtId="165" formatCode="#,##0.0"/>
    <numFmt numFmtId="166" formatCode="#,##0.000"/>
    <numFmt numFmtId="167" formatCode="0.000000"/>
  </numFmts>
  <fonts count="25" x14ac:knownFonts="1">
    <font>
      <sz val="10"/>
      <name val="Arial"/>
      <family val="2"/>
    </font>
    <font>
      <sz val="11"/>
      <color theme="1"/>
      <name val="Calibri"/>
      <family val="2"/>
      <scheme val="minor"/>
    </font>
    <font>
      <sz val="10"/>
      <name val="Arial"/>
      <family val="2"/>
    </font>
    <font>
      <b/>
      <sz val="14"/>
      <name val="Times New Roman"/>
      <family val="1"/>
    </font>
    <font>
      <b/>
      <sz val="10"/>
      <name val="Times New Roman"/>
      <family val="1"/>
    </font>
    <font>
      <sz val="10"/>
      <name val="Times New Roman"/>
      <family val="1"/>
    </font>
    <font>
      <b/>
      <sz val="10"/>
      <color indexed="10"/>
      <name val="Arial"/>
      <family val="2"/>
    </font>
    <font>
      <b/>
      <sz val="10"/>
      <color rgb="FFFF0000"/>
      <name val="Times New Roman"/>
      <family val="1"/>
    </font>
    <font>
      <u/>
      <sz val="10"/>
      <name val="Times New Roman"/>
      <family val="1"/>
    </font>
    <font>
      <sz val="10"/>
      <color indexed="8"/>
      <name val="Times New Roman"/>
      <family val="1"/>
    </font>
    <font>
      <sz val="11"/>
      <name val="Calibri"/>
      <family val="2"/>
    </font>
    <font>
      <u/>
      <sz val="11"/>
      <color theme="10"/>
      <name val="Calibri"/>
      <family val="2"/>
    </font>
    <font>
      <u/>
      <sz val="10"/>
      <color indexed="12"/>
      <name val="Arial"/>
      <family val="2"/>
    </font>
    <font>
      <sz val="12"/>
      <name val="Arial"/>
      <family val="2"/>
    </font>
    <font>
      <sz val="11"/>
      <color indexed="8"/>
      <name val="Calibri"/>
      <family val="2"/>
      <scheme val="minor"/>
    </font>
    <font>
      <b/>
      <sz val="10"/>
      <color indexed="8"/>
      <name val="Arial"/>
      <family val="2"/>
    </font>
    <font>
      <b/>
      <sz val="10"/>
      <color indexed="39"/>
      <name val="Arial"/>
      <family val="2"/>
    </font>
    <font>
      <b/>
      <u val="singleAccounting"/>
      <sz val="10"/>
      <color indexed="8"/>
      <name val="Arial"/>
      <family val="2"/>
    </font>
    <font>
      <sz val="10"/>
      <color indexed="8"/>
      <name val="Arial"/>
      <family val="2"/>
    </font>
    <font>
      <b/>
      <sz val="12"/>
      <color indexed="8"/>
      <name val="Arial"/>
      <family val="2"/>
    </font>
    <font>
      <b/>
      <sz val="10"/>
      <name val="Arial"/>
      <family val="2"/>
    </font>
    <font>
      <b/>
      <sz val="11"/>
      <name val="Arial"/>
      <family val="2"/>
    </font>
    <font>
      <sz val="10"/>
      <color indexed="39"/>
      <name val="Arial"/>
      <family val="2"/>
    </font>
    <font>
      <b/>
      <u val="singleAccounting"/>
      <sz val="14"/>
      <color indexed="8"/>
      <name val="Arial"/>
      <family val="2"/>
    </font>
    <font>
      <sz val="10"/>
      <color indexed="10"/>
      <name val="Arial"/>
      <family val="2"/>
    </font>
  </fonts>
  <fills count="20">
    <fill>
      <patternFill patternType="none"/>
    </fill>
    <fill>
      <patternFill patternType="gray125"/>
    </fill>
    <fill>
      <patternFill patternType="solid">
        <fgColor indexed="43"/>
      </patternFill>
    </fill>
    <fill>
      <patternFill patternType="solid">
        <fgColor indexed="43"/>
        <bgColor indexed="64"/>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9"/>
      </patternFill>
    </fill>
    <fill>
      <patternFill patternType="solid">
        <fgColor indexed="54"/>
        <bgColor indexed="64"/>
      </patternFill>
    </fill>
    <fill>
      <patternFill patternType="solid">
        <fgColor indexed="40"/>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s>
  <borders count="5">
    <border>
      <left/>
      <right/>
      <top/>
      <bottom/>
      <diagonal/>
    </border>
    <border>
      <left/>
      <right/>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medium">
        <color indexed="48"/>
      </bottom>
      <diagonal/>
    </border>
  </borders>
  <cellStyleXfs count="265">
    <xf numFmtId="0" fontId="0" fillId="0" borderId="0"/>
    <xf numFmtId="9"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1"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pplyNumberFormat="0" applyFill="0" applyBorder="0" applyAlignment="0" applyProtection="0">
      <alignment vertical="top"/>
      <protection locked="0"/>
    </xf>
    <xf numFmtId="0" fontId="1" fillId="0" borderId="0"/>
    <xf numFmtId="0" fontId="1"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 fontId="15" fillId="2" borderId="2" applyNumberFormat="0" applyProtection="0">
      <alignment vertical="center"/>
    </xf>
    <xf numFmtId="4" fontId="16" fillId="3" borderId="2" applyNumberFormat="0" applyProtection="0">
      <alignment vertical="center"/>
    </xf>
    <xf numFmtId="4" fontId="15" fillId="3" borderId="2" applyNumberFormat="0" applyProtection="0">
      <alignment horizontal="left" vertical="center" indent="1"/>
    </xf>
    <xf numFmtId="0" fontId="15" fillId="3" borderId="2" applyNumberFormat="0" applyProtection="0">
      <alignment horizontal="left" vertical="top" indent="1"/>
    </xf>
    <xf numFmtId="4" fontId="17" fillId="0" borderId="0" applyNumberFormat="0" applyProtection="0">
      <alignment horizontal="left"/>
    </xf>
    <xf numFmtId="4" fontId="18" fillId="4" borderId="2" applyNumberFormat="0" applyProtection="0">
      <alignment horizontal="right" vertical="center"/>
    </xf>
    <xf numFmtId="4" fontId="18" fillId="5" borderId="2" applyNumberFormat="0" applyProtection="0">
      <alignment horizontal="right" vertical="center"/>
    </xf>
    <xf numFmtId="4" fontId="18" fillId="6" borderId="2" applyNumberFormat="0" applyProtection="0">
      <alignment horizontal="right" vertical="center"/>
    </xf>
    <xf numFmtId="4" fontId="18" fillId="7" borderId="2" applyNumberFormat="0" applyProtection="0">
      <alignment horizontal="right" vertical="center"/>
    </xf>
    <xf numFmtId="4" fontId="18" fillId="8" borderId="2" applyNumberFormat="0" applyProtection="0">
      <alignment horizontal="right" vertical="center"/>
    </xf>
    <xf numFmtId="4" fontId="18" fillId="9" borderId="2" applyNumberFormat="0" applyProtection="0">
      <alignment horizontal="right" vertical="center"/>
    </xf>
    <xf numFmtId="4" fontId="18" fillId="10" borderId="2" applyNumberFormat="0" applyProtection="0">
      <alignment horizontal="right" vertical="center"/>
    </xf>
    <xf numFmtId="4" fontId="18" fillId="11" borderId="2" applyNumberFormat="0" applyProtection="0">
      <alignment horizontal="right" vertical="center"/>
    </xf>
    <xf numFmtId="4" fontId="18" fillId="12" borderId="2" applyNumberFormat="0" applyProtection="0">
      <alignment horizontal="right" vertical="center"/>
    </xf>
    <xf numFmtId="4" fontId="15" fillId="13" borderId="3" applyNumberFormat="0" applyProtection="0">
      <alignment horizontal="left" vertical="center" indent="1"/>
    </xf>
    <xf numFmtId="4" fontId="15" fillId="0" borderId="0" applyNumberFormat="0" applyProtection="0">
      <alignment horizontal="left" vertical="center" indent="1"/>
    </xf>
    <xf numFmtId="4" fontId="15" fillId="0" borderId="0" applyNumberFormat="0" applyProtection="0">
      <alignment horizontal="left" vertical="center" indent="1"/>
    </xf>
    <xf numFmtId="4" fontId="18" fillId="0" borderId="0" applyNumberFormat="0" applyProtection="0">
      <alignment horizontal="left" vertical="center" indent="1"/>
    </xf>
    <xf numFmtId="4" fontId="19" fillId="14" borderId="0" applyNumberFormat="0" applyProtection="0">
      <alignment horizontal="left" vertical="center" indent="1"/>
    </xf>
    <xf numFmtId="4" fontId="18" fillId="15" borderId="2" applyNumberFormat="0" applyProtection="0">
      <alignment horizontal="right" vertical="center"/>
    </xf>
    <xf numFmtId="4" fontId="18" fillId="0" borderId="0" applyNumberFormat="0" applyProtection="0">
      <alignment horizontal="left" vertical="center" indent="1"/>
    </xf>
    <xf numFmtId="4" fontId="18" fillId="0" borderId="0" applyNumberFormat="0" applyProtection="0">
      <alignment horizontal="left" vertical="center" indent="1"/>
    </xf>
    <xf numFmtId="4" fontId="18" fillId="0" borderId="0" applyNumberFormat="0" applyProtection="0">
      <alignment horizontal="left" vertical="center" indent="1"/>
    </xf>
    <xf numFmtId="4" fontId="18" fillId="0" borderId="0" applyNumberFormat="0" applyProtection="0">
      <alignment horizontal="left" vertical="center" indent="1"/>
    </xf>
    <xf numFmtId="4" fontId="18" fillId="0" borderId="0" applyNumberFormat="0" applyProtection="0">
      <alignment horizontal="left" vertical="center" indent="1"/>
    </xf>
    <xf numFmtId="4" fontId="18" fillId="0" borderId="0" applyNumberFormat="0" applyProtection="0">
      <alignment horizontal="left" vertical="center" indent="1"/>
    </xf>
    <xf numFmtId="4" fontId="18" fillId="0" borderId="0" applyNumberFormat="0" applyProtection="0">
      <alignment horizontal="left" vertical="center" indent="1"/>
    </xf>
    <xf numFmtId="4" fontId="18" fillId="0" borderId="0" applyNumberFormat="0" applyProtection="0">
      <alignment horizontal="left" vertical="center" indent="1"/>
    </xf>
    <xf numFmtId="4" fontId="18" fillId="16" borderId="0" applyNumberFormat="0" applyProtection="0">
      <alignment horizontal="left" vertical="center" indent="1"/>
    </xf>
    <xf numFmtId="4" fontId="18" fillId="16" borderId="0" applyNumberFormat="0" applyProtection="0">
      <alignment horizontal="left" vertical="center" indent="1"/>
    </xf>
    <xf numFmtId="4" fontId="18" fillId="16" borderId="0" applyNumberFormat="0" applyProtection="0">
      <alignment horizontal="left" vertical="center" indent="1"/>
    </xf>
    <xf numFmtId="4" fontId="18" fillId="16" borderId="0" applyNumberFormat="0" applyProtection="0">
      <alignment horizontal="left" vertical="center" indent="1"/>
    </xf>
    <xf numFmtId="4" fontId="18" fillId="16" borderId="0" applyNumberFormat="0" applyProtection="0">
      <alignment horizontal="left" vertical="center" indent="1"/>
    </xf>
    <xf numFmtId="4" fontId="18" fillId="16" borderId="0" applyNumberFormat="0" applyProtection="0">
      <alignment horizontal="left" vertical="center" indent="1"/>
    </xf>
    <xf numFmtId="4" fontId="18" fillId="16" borderId="0" applyNumberFormat="0" applyProtection="0">
      <alignment horizontal="left" vertical="center" indent="1"/>
    </xf>
    <xf numFmtId="4" fontId="18" fillId="16" borderId="0" applyNumberFormat="0" applyProtection="0">
      <alignment horizontal="left" vertical="center" indent="1"/>
    </xf>
    <xf numFmtId="0" fontId="20" fillId="14" borderId="2" applyNumberFormat="0" applyProtection="0">
      <alignment horizontal="left" vertical="center" indent="1"/>
    </xf>
    <xf numFmtId="0" fontId="2" fillId="14" borderId="2" applyNumberFormat="0" applyProtection="0">
      <alignment horizontal="left" vertical="top" indent="1"/>
    </xf>
    <xf numFmtId="0" fontId="2" fillId="16" borderId="2" applyNumberFormat="0" applyProtection="0">
      <alignment horizontal="left" vertical="center" indent="1"/>
    </xf>
    <xf numFmtId="0" fontId="21" fillId="0" borderId="0" applyNumberFormat="0" applyProtection="0">
      <alignment horizontal="left" vertical="center" indent="1"/>
    </xf>
    <xf numFmtId="0" fontId="21" fillId="0" borderId="0" applyNumberFormat="0" applyProtection="0">
      <alignment horizontal="left" vertical="center" indent="1"/>
    </xf>
    <xf numFmtId="0" fontId="2" fillId="16" borderId="2" applyNumberFormat="0" applyProtection="0">
      <alignment horizontal="left" vertical="top" indent="1"/>
    </xf>
    <xf numFmtId="0" fontId="2" fillId="17" borderId="2" applyNumberFormat="0" applyProtection="0">
      <alignment horizontal="left" vertical="center" indent="1"/>
    </xf>
    <xf numFmtId="0" fontId="2" fillId="0" borderId="0" applyNumberFormat="0" applyProtection="0">
      <alignment horizontal="left" vertical="center" indent="1"/>
    </xf>
    <xf numFmtId="0" fontId="2" fillId="0" borderId="0" applyNumberFormat="0" applyProtection="0">
      <alignment horizontal="left" vertical="center" indent="1"/>
    </xf>
    <xf numFmtId="0" fontId="2" fillId="17" borderId="2" applyNumberFormat="0" applyProtection="0">
      <alignment horizontal="left" vertical="top" indent="1"/>
    </xf>
    <xf numFmtId="0" fontId="2" fillId="18" borderId="2" applyNumberFormat="0" applyProtection="0">
      <alignment horizontal="left" vertical="center" indent="1"/>
    </xf>
    <xf numFmtId="0" fontId="2" fillId="18" borderId="2" applyNumberFormat="0" applyProtection="0">
      <alignment horizontal="left" vertical="top" indent="1"/>
    </xf>
    <xf numFmtId="0" fontId="2" fillId="0" borderId="0"/>
    <xf numFmtId="4" fontId="18" fillId="19" borderId="2" applyNumberFormat="0" applyProtection="0">
      <alignment vertical="center"/>
    </xf>
    <xf numFmtId="4" fontId="22" fillId="19" borderId="2" applyNumberFormat="0" applyProtection="0">
      <alignment vertical="center"/>
    </xf>
    <xf numFmtId="4" fontId="18" fillId="19" borderId="2" applyNumberFormat="0" applyProtection="0">
      <alignment horizontal="left" vertical="center" indent="1"/>
    </xf>
    <xf numFmtId="0" fontId="18" fillId="19" borderId="2" applyNumberFormat="0" applyProtection="0">
      <alignment horizontal="left" vertical="top" indent="1"/>
    </xf>
    <xf numFmtId="4" fontId="18" fillId="0" borderId="0" applyNumberFormat="0" applyProtection="0">
      <alignment horizontal="right"/>
    </xf>
    <xf numFmtId="4" fontId="18" fillId="0" borderId="0" applyNumberFormat="0" applyProtection="0">
      <alignment horizontal="right" vertical="justify"/>
    </xf>
    <xf numFmtId="4" fontId="18" fillId="0" borderId="0" applyNumberFormat="0" applyProtection="0">
      <alignment horizontal="right" vertical="justify"/>
    </xf>
    <xf numFmtId="4" fontId="15" fillId="0" borderId="4" applyNumberFormat="0" applyProtection="0">
      <alignment horizontal="right" vertical="center"/>
    </xf>
    <xf numFmtId="4" fontId="15" fillId="0" borderId="0" applyNumberFormat="0" applyProtection="0">
      <alignment horizontal="left" vertical="center" wrapText="1" indent="1"/>
    </xf>
    <xf numFmtId="0" fontId="17" fillId="0" borderId="0" applyNumberFormat="0" applyProtection="0">
      <alignment horizontal="center" wrapText="1"/>
    </xf>
    <xf numFmtId="4" fontId="23" fillId="0" borderId="0" applyNumberFormat="0" applyProtection="0">
      <alignment horizontal="left"/>
    </xf>
    <xf numFmtId="4" fontId="24" fillId="0" borderId="0" applyNumberFormat="0" applyProtection="0">
      <alignment horizontal="right"/>
    </xf>
    <xf numFmtId="167" fontId="2" fillId="0" borderId="0">
      <alignment horizontal="left" wrapText="1"/>
    </xf>
  </cellStyleXfs>
  <cellXfs count="42">
    <xf numFmtId="0" fontId="0" fillId="0" borderId="0" xfId="0"/>
    <xf numFmtId="0" fontId="3" fillId="0" borderId="0" xfId="0" applyFont="1" applyBorder="1" applyAlignment="1">
      <alignment horizontal="center"/>
    </xf>
    <xf numFmtId="0" fontId="5" fillId="0" borderId="0" xfId="0" applyFont="1"/>
    <xf numFmtId="0" fontId="5" fillId="0" borderId="0" xfId="0" quotePrefix="1" applyFont="1" applyAlignment="1">
      <alignment horizontal="left"/>
    </xf>
    <xf numFmtId="4" fontId="5" fillId="0" borderId="0" xfId="0" applyNumberFormat="1" applyFont="1" applyAlignment="1">
      <alignment horizontal="center"/>
    </xf>
    <xf numFmtId="164" fontId="5" fillId="0" borderId="0" xfId="0" applyNumberFormat="1" applyFont="1" applyAlignment="1">
      <alignment horizontal="center"/>
    </xf>
    <xf numFmtId="0" fontId="5" fillId="0" borderId="0" xfId="0" applyFont="1" applyAlignment="1">
      <alignment horizontal="center"/>
    </xf>
    <xf numFmtId="0" fontId="4" fillId="0" borderId="0" xfId="0" applyFont="1" applyBorder="1" applyAlignment="1">
      <alignment horizontal="centerContinuous"/>
    </xf>
    <xf numFmtId="0" fontId="5" fillId="0" borderId="0" xfId="0" applyFont="1" applyAlignment="1">
      <alignment horizontal="centerContinuous"/>
    </xf>
    <xf numFmtId="0" fontId="5" fillId="0" borderId="0" xfId="0" applyFont="1" applyBorder="1" applyAlignment="1">
      <alignment horizontal="centerContinuous"/>
    </xf>
    <xf numFmtId="3" fontId="5" fillId="0" borderId="0" xfId="0" quotePrefix="1" applyNumberFormat="1" applyFont="1" applyAlignment="1">
      <alignment horizontal="center"/>
    </xf>
    <xf numFmtId="0" fontId="5" fillId="0" borderId="0" xfId="0" applyFont="1" applyAlignment="1">
      <alignment horizontal="right"/>
    </xf>
    <xf numFmtId="0" fontId="5" fillId="0" borderId="0" xfId="0" applyFont="1" applyAlignment="1"/>
    <xf numFmtId="4" fontId="5" fillId="0" borderId="0" xfId="0" applyNumberFormat="1" applyFont="1" applyFill="1" applyAlignment="1">
      <alignment horizontal="center"/>
    </xf>
    <xf numFmtId="165" fontId="5" fillId="0" borderId="0" xfId="0" applyNumberFormat="1" applyFont="1" applyAlignment="1">
      <alignment horizontal="center"/>
    </xf>
    <xf numFmtId="0" fontId="6" fillId="0" borderId="0" xfId="0" applyFont="1"/>
    <xf numFmtId="3" fontId="0" fillId="0" borderId="0" xfId="0" applyNumberFormat="1"/>
    <xf numFmtId="3" fontId="5" fillId="0" borderId="0" xfId="0" applyNumberFormat="1" applyFont="1" applyAlignment="1">
      <alignment horizontal="center"/>
    </xf>
    <xf numFmtId="3" fontId="5" fillId="0" borderId="0" xfId="0" applyNumberFormat="1" applyFont="1" applyAlignment="1">
      <alignment horizontal="right"/>
    </xf>
    <xf numFmtId="0" fontId="5" fillId="0" borderId="0" xfId="0" quotePrefix="1" applyFont="1" applyAlignment="1">
      <alignment horizontal="center" wrapText="1"/>
    </xf>
    <xf numFmtId="0" fontId="5" fillId="0" borderId="0" xfId="0" applyFont="1" applyAlignment="1">
      <alignment horizontal="center" wrapText="1"/>
    </xf>
    <xf numFmtId="17" fontId="8" fillId="0" borderId="0" xfId="0" applyNumberFormat="1" applyFont="1" applyAlignment="1">
      <alignment horizontal="center"/>
    </xf>
    <xf numFmtId="0" fontId="8" fillId="0" borderId="0" xfId="0" applyFont="1" applyAlignment="1">
      <alignment horizontal="center" wrapText="1"/>
    </xf>
    <xf numFmtId="0" fontId="8" fillId="0" borderId="0" xfId="0" applyFont="1" applyAlignment="1">
      <alignment horizontal="center"/>
    </xf>
    <xf numFmtId="0" fontId="2" fillId="0" borderId="0" xfId="0" applyFont="1"/>
    <xf numFmtId="4" fontId="9" fillId="0" borderId="0" xfId="0" applyNumberFormat="1" applyFont="1" applyFill="1" applyAlignment="1">
      <alignment horizontal="center"/>
    </xf>
    <xf numFmtId="165" fontId="9" fillId="0" borderId="0" xfId="0" applyNumberFormat="1" applyFont="1" applyAlignment="1">
      <alignment horizontal="center"/>
    </xf>
    <xf numFmtId="4" fontId="7" fillId="0" borderId="0" xfId="0" applyNumberFormat="1" applyFont="1" applyFill="1" applyAlignment="1">
      <alignment horizontal="center"/>
    </xf>
    <xf numFmtId="164" fontId="7" fillId="0" borderId="0" xfId="0" applyNumberFormat="1" applyFont="1" applyAlignment="1">
      <alignment horizontal="center"/>
    </xf>
    <xf numFmtId="166" fontId="0" fillId="0" borderId="0" xfId="0" applyNumberFormat="1"/>
    <xf numFmtId="3" fontId="9" fillId="0" borderId="0" xfId="0" applyNumberFormat="1" applyFont="1" applyAlignment="1">
      <alignment horizontal="center"/>
    </xf>
    <xf numFmtId="164" fontId="9" fillId="0" borderId="0" xfId="1" applyNumberFormat="1" applyFont="1" applyAlignment="1">
      <alignment horizontal="center"/>
    </xf>
    <xf numFmtId="3" fontId="9" fillId="0" borderId="0" xfId="0" applyNumberFormat="1" applyFont="1" applyFill="1" applyAlignment="1">
      <alignment horizontal="center"/>
    </xf>
    <xf numFmtId="9" fontId="10" fillId="0" borderId="0" xfId="1" applyFont="1"/>
    <xf numFmtId="9" fontId="5" fillId="0" borderId="0" xfId="1" applyFont="1" applyAlignment="1">
      <alignment horizontal="center"/>
    </xf>
    <xf numFmtId="0" fontId="7" fillId="0" borderId="0" xfId="0" applyFont="1" applyAlignment="1">
      <alignment wrapText="1"/>
    </xf>
    <xf numFmtId="0" fontId="3" fillId="0" borderId="1" xfId="0" quotePrefix="1" applyFont="1" applyBorder="1" applyAlignment="1">
      <alignment horizontal="center"/>
    </xf>
    <xf numFmtId="0" fontId="3" fillId="0" borderId="1" xfId="0" applyFont="1" applyBorder="1" applyAlignment="1">
      <alignment horizontal="center"/>
    </xf>
    <xf numFmtId="0" fontId="4" fillId="0" borderId="0" xfId="0" applyFont="1" applyAlignment="1">
      <alignment horizontal="center"/>
    </xf>
    <xf numFmtId="0" fontId="4" fillId="0" borderId="1" xfId="0" applyFont="1" applyBorder="1" applyAlignment="1">
      <alignment horizontal="center"/>
    </xf>
    <xf numFmtId="0" fontId="8" fillId="0" borderId="0" xfId="0" applyFont="1" applyAlignment="1">
      <alignment horizontal="center"/>
    </xf>
    <xf numFmtId="0" fontId="20" fillId="0" borderId="0" xfId="0" applyFont="1"/>
  </cellXfs>
  <cellStyles count="265">
    <cellStyle name="Comma 2" xfId="2"/>
    <cellStyle name="Comma 2 2" xfId="3"/>
    <cellStyle name="Comma 3" xfId="4"/>
    <cellStyle name="Comma 4" xfId="5"/>
    <cellStyle name="Comma 5" xfId="6"/>
    <cellStyle name="Comma 6" xfId="7"/>
    <cellStyle name="Comma 7" xfId="8"/>
    <cellStyle name="Comma 8" xfId="9"/>
    <cellStyle name="Currency 2" xfId="10"/>
    <cellStyle name="Currency 3" xfId="11"/>
    <cellStyle name="Currency 4" xfId="12"/>
    <cellStyle name="Currency 5" xfId="13"/>
    <cellStyle name="Currency 6" xfId="14"/>
    <cellStyle name="Currency 7" xfId="15"/>
    <cellStyle name="Hyperlink 2" xfId="16"/>
    <cellStyle name="Hyperlink 3" xfId="17"/>
    <cellStyle name="Hyperlink 4" xfId="18"/>
    <cellStyle name="Normal" xfId="0" builtinId="0"/>
    <cellStyle name="Normal 10" xfId="19"/>
    <cellStyle name="Normal 11" xfId="20"/>
    <cellStyle name="Normal 2" xfId="21"/>
    <cellStyle name="Normal 2 10" xfId="22"/>
    <cellStyle name="Normal 2 11" xfId="23"/>
    <cellStyle name="Normal 2 2" xfId="24"/>
    <cellStyle name="Normal 2 2 2" xfId="25"/>
    <cellStyle name="Normal 2 2 2 2" xfId="26"/>
    <cellStyle name="Normal 2 2 2 3" xfId="27"/>
    <cellStyle name="Normal 2 2 3" xfId="28"/>
    <cellStyle name="Normal 2 2 3 2" xfId="29"/>
    <cellStyle name="Normal 2 2 4" xfId="30"/>
    <cellStyle name="Normal 2 2 4 2" xfId="31"/>
    <cellStyle name="Normal 2 2 5" xfId="32"/>
    <cellStyle name="Normal 2 2 5 2" xfId="33"/>
    <cellStyle name="Normal 2 2 6" xfId="34"/>
    <cellStyle name="Normal 2 2 7" xfId="35"/>
    <cellStyle name="Normal 2 2 8" xfId="36"/>
    <cellStyle name="Normal 2 3" xfId="37"/>
    <cellStyle name="Normal 2 3 2" xfId="38"/>
    <cellStyle name="Normal 2 3 2 2" xfId="39"/>
    <cellStyle name="Normal 2 3 2 3" xfId="40"/>
    <cellStyle name="Normal 2 3 3" xfId="41"/>
    <cellStyle name="Normal 2 3 4" xfId="42"/>
    <cellStyle name="Normal 2 3 5" xfId="43"/>
    <cellStyle name="Normal 2 4" xfId="44"/>
    <cellStyle name="Normal 2 4 2" xfId="45"/>
    <cellStyle name="Normal 2 5" xfId="46"/>
    <cellStyle name="Normal 2 5 2" xfId="47"/>
    <cellStyle name="Normal 2 6" xfId="48"/>
    <cellStyle name="Normal 2 6 2" xfId="49"/>
    <cellStyle name="Normal 2 7" xfId="50"/>
    <cellStyle name="Normal 2 7 2" xfId="51"/>
    <cellStyle name="Normal 2 8" xfId="52"/>
    <cellStyle name="Normal 2 8 2" xfId="53"/>
    <cellStyle name="Normal 2 9" xfId="54"/>
    <cellStyle name="Normal 3" xfId="55"/>
    <cellStyle name="Normal 3 2" xfId="56"/>
    <cellStyle name="Normal 3 2 2" xfId="57"/>
    <cellStyle name="Normal 3 2 2 2" xfId="58"/>
    <cellStyle name="Normal 3 2 3" xfId="59"/>
    <cellStyle name="Normal 3 2 4" xfId="60"/>
    <cellStyle name="Normal 3 3" xfId="61"/>
    <cellStyle name="Normal 3 3 2" xfId="62"/>
    <cellStyle name="Normal 3 3 3" xfId="63"/>
    <cellStyle name="Normal 3 4" xfId="64"/>
    <cellStyle name="Normal 3 4 2" xfId="65"/>
    <cellStyle name="Normal 3 5" xfId="66"/>
    <cellStyle name="Normal 3 5 2" xfId="67"/>
    <cellStyle name="Normal 3 6" xfId="68"/>
    <cellStyle name="Normal 3 6 2" xfId="69"/>
    <cellStyle name="Normal 3 7" xfId="70"/>
    <cellStyle name="Normal 3 8" xfId="71"/>
    <cellStyle name="Normal 3 9" xfId="72"/>
    <cellStyle name="Normal 4" xfId="73"/>
    <cellStyle name="Normal 4 10" xfId="74"/>
    <cellStyle name="Normal 4 10 2" xfId="75"/>
    <cellStyle name="Normal 4 2" xfId="76"/>
    <cellStyle name="Normal 4 2 2" xfId="77"/>
    <cellStyle name="Normal 4 2 2 2" xfId="78"/>
    <cellStyle name="Normal 4 2 3" xfId="79"/>
    <cellStyle name="Normal 4 2 4" xfId="80"/>
    <cellStyle name="Normal 4 2 5" xfId="81"/>
    <cellStyle name="Normal 4 3" xfId="82"/>
    <cellStyle name="Normal 4 3 2" xfId="83"/>
    <cellStyle name="Normal 4 3 3" xfId="84"/>
    <cellStyle name="Normal 4 3 4" xfId="85"/>
    <cellStyle name="Normal 4 4" xfId="86"/>
    <cellStyle name="Normal 4 4 2" xfId="87"/>
    <cellStyle name="Normal 4 5" xfId="88"/>
    <cellStyle name="Normal 4 5 2" xfId="89"/>
    <cellStyle name="Normal 4 6" xfId="90"/>
    <cellStyle name="Normal 4 6 2" xfId="91"/>
    <cellStyle name="Normal 4 7" xfId="92"/>
    <cellStyle name="Normal 4 8" xfId="93"/>
    <cellStyle name="Normal 4 9" xfId="94"/>
    <cellStyle name="Normal 5" xfId="95"/>
    <cellStyle name="Normal 5 2" xfId="96"/>
    <cellStyle name="Normal 5 2 2" xfId="97"/>
    <cellStyle name="Normal 5 2 2 2" xfId="98"/>
    <cellStyle name="Normal 5 2 3" xfId="99"/>
    <cellStyle name="Normal 5 2 4" xfId="100"/>
    <cellStyle name="Normal 5 3" xfId="101"/>
    <cellStyle name="Normal 5 3 2" xfId="102"/>
    <cellStyle name="Normal 5 3 3" xfId="103"/>
    <cellStyle name="Normal 5 4" xfId="104"/>
    <cellStyle name="Normal 5 4 2" xfId="105"/>
    <cellStyle name="Normal 5 5" xfId="106"/>
    <cellStyle name="Normal 5 5 2" xfId="107"/>
    <cellStyle name="Normal 5 6" xfId="108"/>
    <cellStyle name="Normal 5 6 2" xfId="109"/>
    <cellStyle name="Normal 5 7" xfId="110"/>
    <cellStyle name="Normal 5 8" xfId="111"/>
    <cellStyle name="Normal 5 9" xfId="112"/>
    <cellStyle name="Normal 6" xfId="113"/>
    <cellStyle name="Normal 7" xfId="114"/>
    <cellStyle name="Normal 7 2" xfId="115"/>
    <cellStyle name="Normal 7 2 2" xfId="116"/>
    <cellStyle name="Normal 7 2 3" xfId="117"/>
    <cellStyle name="Normal 7 3" xfId="118"/>
    <cellStyle name="Normal 7 3 2" xfId="119"/>
    <cellStyle name="Normal 7 4" xfId="120"/>
    <cellStyle name="Normal 7 4 2" xfId="121"/>
    <cellStyle name="Normal 7 5" xfId="122"/>
    <cellStyle name="Normal 7 5 2" xfId="123"/>
    <cellStyle name="Normal 7 6" xfId="124"/>
    <cellStyle name="Normal 7 7" xfId="125"/>
    <cellStyle name="Normal 7 8" xfId="126"/>
    <cellStyle name="Normal 8" xfId="127"/>
    <cellStyle name="Normal 8 2" xfId="128"/>
    <cellStyle name="Normal 8 2 2" xfId="129"/>
    <cellStyle name="Normal 8 3" xfId="130"/>
    <cellStyle name="Normal 8 3 2" xfId="131"/>
    <cellStyle name="Normal 8 4" xfId="132"/>
    <cellStyle name="Normal 8 4 2" xfId="133"/>
    <cellStyle name="Normal 8 5" xfId="134"/>
    <cellStyle name="Normal 9" xfId="135"/>
    <cellStyle name="Percent" xfId="1" builtinId="5"/>
    <cellStyle name="Percent 2" xfId="136"/>
    <cellStyle name="Percent 2 2" xfId="137"/>
    <cellStyle name="Percent 2 2 2" xfId="138"/>
    <cellStyle name="Percent 2 2 2 2" xfId="139"/>
    <cellStyle name="Percent 2 2 3" xfId="140"/>
    <cellStyle name="Percent 2 2 4" xfId="141"/>
    <cellStyle name="Percent 2 3" xfId="142"/>
    <cellStyle name="Percent 2 3 2" xfId="143"/>
    <cellStyle name="Percent 2 3 3" xfId="144"/>
    <cellStyle name="Percent 2 4" xfId="145"/>
    <cellStyle name="Percent 2 4 2" xfId="146"/>
    <cellStyle name="Percent 2 5" xfId="147"/>
    <cellStyle name="Percent 2 5 2" xfId="148"/>
    <cellStyle name="Percent 2 6" xfId="149"/>
    <cellStyle name="Percent 2 6 2" xfId="150"/>
    <cellStyle name="Percent 2 7" xfId="151"/>
    <cellStyle name="Percent 2 8" xfId="152"/>
    <cellStyle name="Percent 2 9" xfId="153"/>
    <cellStyle name="Percent 3" xfId="154"/>
    <cellStyle name="Percent 3 2" xfId="155"/>
    <cellStyle name="Percent 3 2 2" xfId="156"/>
    <cellStyle name="Percent 3 2 2 2" xfId="157"/>
    <cellStyle name="Percent 3 2 3" xfId="158"/>
    <cellStyle name="Percent 3 2 4" xfId="159"/>
    <cellStyle name="Percent 3 3" xfId="160"/>
    <cellStyle name="Percent 3 3 2" xfId="161"/>
    <cellStyle name="Percent 3 3 3" xfId="162"/>
    <cellStyle name="Percent 3 4" xfId="163"/>
    <cellStyle name="Percent 3 4 2" xfId="164"/>
    <cellStyle name="Percent 3 5" xfId="165"/>
    <cellStyle name="Percent 3 5 2" xfId="166"/>
    <cellStyle name="Percent 3 6" xfId="167"/>
    <cellStyle name="Percent 3 6 2" xfId="168"/>
    <cellStyle name="Percent 3 7" xfId="169"/>
    <cellStyle name="Percent 3 8" xfId="170"/>
    <cellStyle name="Percent 3 9" xfId="171"/>
    <cellStyle name="Percent 4" xfId="172"/>
    <cellStyle name="Percent 4 2" xfId="173"/>
    <cellStyle name="Percent 4 2 2" xfId="174"/>
    <cellStyle name="Percent 4 2 2 2" xfId="175"/>
    <cellStyle name="Percent 4 2 3" xfId="176"/>
    <cellStyle name="Percent 4 2 4" xfId="177"/>
    <cellStyle name="Percent 4 3" xfId="178"/>
    <cellStyle name="Percent 4 3 2" xfId="179"/>
    <cellStyle name="Percent 4 3 3" xfId="180"/>
    <cellStyle name="Percent 4 4" xfId="181"/>
    <cellStyle name="Percent 4 4 2" xfId="182"/>
    <cellStyle name="Percent 4 5" xfId="183"/>
    <cellStyle name="Percent 4 5 2" xfId="184"/>
    <cellStyle name="Percent 4 6" xfId="185"/>
    <cellStyle name="Percent 4 6 2" xfId="186"/>
    <cellStyle name="Percent 4 7" xfId="187"/>
    <cellStyle name="Percent 4 8" xfId="188"/>
    <cellStyle name="Percent 4 9" xfId="189"/>
    <cellStyle name="Percent 5" xfId="190"/>
    <cellStyle name="Percent 5 2" xfId="191"/>
    <cellStyle name="Percent 5 2 2" xfId="192"/>
    <cellStyle name="Percent 5 2 3" xfId="193"/>
    <cellStyle name="Percent 5 3" xfId="194"/>
    <cellStyle name="Percent 5 3 2" xfId="195"/>
    <cellStyle name="Percent 5 4" xfId="196"/>
    <cellStyle name="Percent 5 4 2" xfId="197"/>
    <cellStyle name="Percent 5 5" xfId="198"/>
    <cellStyle name="Percent 5 5 2" xfId="199"/>
    <cellStyle name="Percent 5 6" xfId="200"/>
    <cellStyle name="Percent 5 7" xfId="201"/>
    <cellStyle name="Percent 5 8" xfId="202"/>
    <cellStyle name="SAPBEXaggData" xfId="203"/>
    <cellStyle name="SAPBEXaggDataEmph" xfId="204"/>
    <cellStyle name="SAPBEXaggItem" xfId="205"/>
    <cellStyle name="SAPBEXaggItemX" xfId="206"/>
    <cellStyle name="SAPBEXchaText" xfId="207"/>
    <cellStyle name="SAPBEXexcBad7" xfId="208"/>
    <cellStyle name="SAPBEXexcBad8" xfId="209"/>
    <cellStyle name="SAPBEXexcBad9" xfId="210"/>
    <cellStyle name="SAPBEXexcCritical4" xfId="211"/>
    <cellStyle name="SAPBEXexcCritical5" xfId="212"/>
    <cellStyle name="SAPBEXexcCritical6" xfId="213"/>
    <cellStyle name="SAPBEXexcGood1" xfId="214"/>
    <cellStyle name="SAPBEXexcGood2" xfId="215"/>
    <cellStyle name="SAPBEXexcGood3" xfId="216"/>
    <cellStyle name="SAPBEXfilterDrill" xfId="217"/>
    <cellStyle name="SAPBEXfilterDrill 2" xfId="218"/>
    <cellStyle name="SAPBEXfilterDrill_Feb 12 Revenue Trend (2)" xfId="219"/>
    <cellStyle name="SAPBEXfilterItem" xfId="220"/>
    <cellStyle name="SAPBEXfilterText" xfId="221"/>
    <cellStyle name="SAPBEXformats" xfId="222"/>
    <cellStyle name="SAPBEXheaderItem" xfId="223"/>
    <cellStyle name="SAPBEXheaderItem 2" xfId="224"/>
    <cellStyle name="SAPBEXheaderItem 3" xfId="225"/>
    <cellStyle name="SAPBEXheaderItem 4" xfId="226"/>
    <cellStyle name="SAPBEXheaderItem 5" xfId="227"/>
    <cellStyle name="SAPBEXheaderItem 6" xfId="228"/>
    <cellStyle name="SAPBEXheaderItem 7" xfId="229"/>
    <cellStyle name="SAPBEXheaderItem 8" xfId="230"/>
    <cellStyle name="SAPBEXheaderText" xfId="231"/>
    <cellStyle name="SAPBEXheaderText 2" xfId="232"/>
    <cellStyle name="SAPBEXheaderText 3" xfId="233"/>
    <cellStyle name="SAPBEXheaderText 4" xfId="234"/>
    <cellStyle name="SAPBEXheaderText 5" xfId="235"/>
    <cellStyle name="SAPBEXheaderText 6" xfId="236"/>
    <cellStyle name="SAPBEXheaderText 7" xfId="237"/>
    <cellStyle name="SAPBEXheaderText 8" xfId="238"/>
    <cellStyle name="SAPBEXHLevel0" xfId="239"/>
    <cellStyle name="SAPBEXHLevel0X" xfId="240"/>
    <cellStyle name="SAPBEXHLevel1" xfId="241"/>
    <cellStyle name="SAPBEXHLevel1 2" xfId="242"/>
    <cellStyle name="SAPBEXHLevel1_Feb 12 Revenue Trend (2)" xfId="243"/>
    <cellStyle name="SAPBEXHLevel1X" xfId="244"/>
    <cellStyle name="SAPBEXHLevel2" xfId="245"/>
    <cellStyle name="SAPBEXHLevel2 2" xfId="246"/>
    <cellStyle name="SAPBEXHLevel2_Feb 12 Revenue Trend (2)" xfId="247"/>
    <cellStyle name="SAPBEXHLevel2X" xfId="248"/>
    <cellStyle name="SAPBEXHLevel3" xfId="249"/>
    <cellStyle name="SAPBEXHLevel3X" xfId="250"/>
    <cellStyle name="SAPBEXinputData" xfId="251"/>
    <cellStyle name="SAPBEXresData" xfId="252"/>
    <cellStyle name="SAPBEXresDataEmph" xfId="253"/>
    <cellStyle name="SAPBEXresItem" xfId="254"/>
    <cellStyle name="SAPBEXresItemX" xfId="255"/>
    <cellStyle name="SAPBEXstdData" xfId="256"/>
    <cellStyle name="SAPBEXstdData 2" xfId="257"/>
    <cellStyle name="SAPBEXstdData_Feb 12 Revenue Trend (2)" xfId="258"/>
    <cellStyle name="SAPBEXstdDataEmph" xfId="259"/>
    <cellStyle name="SAPBEXstdItem" xfId="260"/>
    <cellStyle name="SAPBEXstdItemX" xfId="261"/>
    <cellStyle name="SAPBEXtitle" xfId="262"/>
    <cellStyle name="SAPBEXundefined" xfId="263"/>
    <cellStyle name="Style 1" xfId="2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bo.gov/sites/default/files/cbofiles/attachments/BudgetData&amp;Projection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ccounting\FIN_RPT\FRM\02%20CLAUSWK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Projections\Amber\Historical%20Budget%20Data\January%202011\Historicaltables2011_with%20MAD%20dat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ommon\LEO\WKLY20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rojections\Function%20Table%20Aggregates_%20Bridgetables\2012%20January\P354_P364%20BASE%20TO%20BASE_final_adjtabl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Projections\Baseline_12Aug\Baseline_08Mar\Backup08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15%20LT%20Inputs%20Economic%20Data%20REFRESHABL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Load_Forecasting_Group/2014%20Update/2014_LT_Inpu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1. Table 1-1"/>
      <sheetName val="2. Table 1-2"/>
      <sheetName val="3. Table 1-3"/>
      <sheetName val="4. Table 1-4"/>
      <sheetName val="5. Table 1-5"/>
      <sheetName val="6. Table 3-1"/>
      <sheetName val="7. Table 3-2"/>
      <sheetName val="8. Table 3-3"/>
      <sheetName val="9. Table 3-4"/>
      <sheetName val="10. Table 3-5"/>
      <sheetName val="11. Table 3-6"/>
      <sheetName val="12. Table 3-7"/>
      <sheetName val="13. Table 4-1"/>
      <sheetName val="14. Table 4-2"/>
      <sheetName val="15. Table 4-3"/>
      <sheetName val="16. Capital Gains"/>
      <sheetName val="17. Expiring Tax Provisions"/>
      <sheetName val="18. Table D-1"/>
      <sheetName val="19. Table D-2"/>
      <sheetName val="20. Table E-1"/>
      <sheetName val="21. Table E-2"/>
      <sheetName val="22. Table E-3"/>
      <sheetName val="23. Summary Figure 1"/>
      <sheetName val="24. Summary Figure 2"/>
      <sheetName val="25. Figure 1-1"/>
      <sheetName val="26. Figure 1-2"/>
      <sheetName val="27. Figure 1-3"/>
      <sheetName val="28. Figure 3-1"/>
      <sheetName val="29. Figure 3-2"/>
      <sheetName val="30. Figure 3-3"/>
      <sheetName val="31. Figure 3-4"/>
      <sheetName val="32. Figure 4-1"/>
      <sheetName val="33. Figure 4-2"/>
      <sheetName val="34. Figure 4-3"/>
      <sheetName val="35. Figure 4-4"/>
      <sheetName val="36. Figure B-1"/>
      <sheetName val="37. Figure B-2"/>
      <sheetName val="38. Figure D-1"/>
      <sheetName val="39. Figure D-2"/>
      <sheetName val="40. Figure E-1"/>
      <sheetName val="41. Deficits, Surpluses, &amp; Debt"/>
      <sheetName val="42. Revenues, by Major Source"/>
      <sheetName val="43. Outlays, by Major Category"/>
      <sheetName val="44. Discretionary Outlays"/>
      <sheetName val="45. Mandatory Outla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s"/>
      <sheetName val="Base"/>
      <sheetName val="NI Variances"/>
      <sheetName val="Clause Link"/>
      <sheetName val="Brd Rpt Other"/>
      <sheetName val="Clause Budget"/>
      <sheetName val="SOEF"/>
      <sheetName val="ER_SOEF"/>
      <sheetName val="Module1"/>
      <sheetName val="Module2"/>
      <sheetName val="Module3"/>
    </sheetNames>
    <sheetDataSet>
      <sheetData sheetId="0"/>
      <sheetData sheetId="1"/>
      <sheetData sheetId="2"/>
      <sheetData sheetId="3"/>
      <sheetData sheetId="4"/>
      <sheetData sheetId="5"/>
      <sheetData sheetId="6" refreshError="1">
        <row r="14">
          <cell r="L14">
            <v>13349</v>
          </cell>
          <cell r="P14">
            <v>48097</v>
          </cell>
        </row>
        <row r="16">
          <cell r="L16">
            <v>13384</v>
          </cell>
          <cell r="P16">
            <v>41066</v>
          </cell>
        </row>
        <row r="17">
          <cell r="L17">
            <v>4834</v>
          </cell>
          <cell r="P17">
            <v>794</v>
          </cell>
        </row>
        <row r="21">
          <cell r="L21">
            <v>-37289</v>
          </cell>
          <cell r="P21">
            <v>-82721</v>
          </cell>
        </row>
        <row r="22">
          <cell r="L22">
            <v>23146</v>
          </cell>
          <cell r="P22">
            <v>66878</v>
          </cell>
        </row>
        <row r="23">
          <cell r="L23">
            <v>1148</v>
          </cell>
          <cell r="P23">
            <v>12267</v>
          </cell>
        </row>
        <row r="28">
          <cell r="L28">
            <v>589</v>
          </cell>
          <cell r="P28">
            <v>-1979</v>
          </cell>
        </row>
        <row r="29">
          <cell r="L29">
            <v>6871</v>
          </cell>
          <cell r="P29">
            <v>-7355</v>
          </cell>
        </row>
        <row r="32">
          <cell r="L32">
            <v>1800</v>
          </cell>
          <cell r="P32">
            <v>-5057</v>
          </cell>
        </row>
        <row r="33">
          <cell r="L33">
            <v>-473</v>
          </cell>
          <cell r="P33">
            <v>-3109</v>
          </cell>
        </row>
      </sheetData>
      <sheetData sheetId="7"/>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OMB Data"/>
      <sheetName val="MAD Data"/>
      <sheetName val="as % of GDP"/>
      <sheetName val="Details"/>
      <sheetName val="F-1"/>
      <sheetName val="F-2"/>
      <sheetName val="F-3"/>
      <sheetName val="F-4"/>
      <sheetName val="F-5"/>
      <sheetName val="F-6"/>
      <sheetName val="F-7"/>
      <sheetName val="F-8"/>
      <sheetName val="F-9"/>
      <sheetName val="F-10"/>
      <sheetName val="F-11"/>
      <sheetName val="F-12"/>
      <sheetName val="F-13"/>
    </sheetNames>
    <sheetDataSet>
      <sheetData sheetId="0">
        <row r="24">
          <cell r="B24">
            <v>1971</v>
          </cell>
        </row>
        <row r="25">
          <cell r="B25">
            <v>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Hourly (On Hour Load)"/>
      <sheetName val="Weekly Log (OHL)"/>
      <sheetName val="2000 Weekly"/>
      <sheetName val="Weekly NEL Report"/>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OLDDISC"/>
      <sheetName val="DISCleg"/>
      <sheetName val="DISCecon"/>
      <sheetName val="DISCtech"/>
      <sheetName val="DISCTOT"/>
      <sheetName val="NEWDISC"/>
      <sheetName val="OLDMAND"/>
      <sheetName val="MANDLEG"/>
      <sheetName val="MANDECON"/>
      <sheetName val="MANDTECH"/>
      <sheetName val="MANDTOT"/>
      <sheetName val="NEWMAND"/>
      <sheetName val="OLDTOT"/>
      <sheetName val="TOTLEG"/>
      <sheetName val="TOTECON"/>
      <sheetName val="TOTTECH"/>
      <sheetName val="TOTTOT"/>
      <sheetName val="NEWTOT"/>
      <sheetName val="SumChngs"/>
      <sheetName val="PubInf-leg.econ.tech"/>
      <sheetName val="JSC changes"/>
      <sheetName val="PubInf-rev.vs.outlays"/>
      <sheetName val="U"/>
    </sheetNames>
    <sheetDataSet>
      <sheetData sheetId="0">
        <row r="2">
          <cell r="C2" t="str">
            <v>August 2011 Baseline</v>
          </cell>
        </row>
        <row r="3">
          <cell r="C3" t="str">
            <v>January 2012 Baseline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eficit"/>
      <sheetName val="Baseline"/>
      <sheetName val="rev"/>
      <sheetName val="outlays"/>
      <sheetName val="Offbud"/>
      <sheetName val="int"/>
      <sheetName val="OffReceipts"/>
      <sheetName val="Disc"/>
      <sheetName val="DiscNoEmerg"/>
      <sheetName val="HLS-Act"/>
      <sheetName val="Table 3-1"/>
      <sheetName val="Growth rates"/>
      <sheetName val="Growth rates Reest"/>
      <sheetName val="BA_Growth"/>
      <sheetName val="OMBComp"/>
      <sheetName val="Reest"/>
      <sheetName val="DctBaseReest"/>
      <sheetName val="DiscBaseReest"/>
      <sheetName val="DiscBaseNoExtReest"/>
      <sheetName val="OMBCompPolicy"/>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7">
          <cell r="C7" t="str">
            <v>Actual</v>
          </cell>
          <cell r="E7" t="str">
            <v>Actual</v>
          </cell>
          <cell r="G7" t="str">
            <v>Estimated</v>
          </cell>
          <cell r="I7" t="str">
            <v>Projecteda</v>
          </cell>
          <cell r="K7" t="str">
            <v>Projecteda</v>
          </cell>
        </row>
        <row r="8">
          <cell r="C8" t="str">
            <v>1997-2006</v>
          </cell>
          <cell r="E8">
            <v>2007</v>
          </cell>
          <cell r="G8">
            <v>2008</v>
          </cell>
          <cell r="I8">
            <v>2009</v>
          </cell>
          <cell r="K8" t="str">
            <v>2010-2018</v>
          </cell>
        </row>
        <row r="12">
          <cell r="B12" t="str">
            <v>Individual Income Taxes</v>
          </cell>
          <cell r="C12">
            <v>4.7486032318542648</v>
          </cell>
          <cell r="E12">
            <v>11.453499733693008</v>
          </cell>
          <cell r="G12">
            <v>-1.9289391027070057</v>
          </cell>
          <cell r="I12">
            <v>17.146302554196314</v>
          </cell>
          <cell r="K12">
            <v>6.9387469713228844</v>
          </cell>
        </row>
        <row r="13">
          <cell r="B13" t="str">
            <v>Corporate Income Taxes</v>
          </cell>
          <cell r="C13">
            <v>7.4933293847241567</v>
          </cell>
          <cell r="E13">
            <v>4.6135371487503685</v>
          </cell>
          <cell r="G13">
            <v>-12.08246037651679</v>
          </cell>
          <cell r="I13">
            <v>3.8724753715940086</v>
          </cell>
          <cell r="K13">
            <v>1.4292913648464411</v>
          </cell>
        </row>
        <row r="14">
          <cell r="B14" t="str">
            <v>Social Insurance Taxes</v>
          </cell>
          <cell r="C14">
            <v>5.1012875818637227</v>
          </cell>
          <cell r="E14">
            <v>3.7939392549620976</v>
          </cell>
          <cell r="G14">
            <v>4.8615247587148636</v>
          </cell>
          <cell r="I14">
            <v>4.1532774443012954</v>
          </cell>
          <cell r="K14">
            <v>4.5148962795312109</v>
          </cell>
        </row>
        <row r="15">
          <cell r="B15" t="str">
            <v>Otherb</v>
          </cell>
          <cell r="C15">
            <v>4.0369925225316683</v>
          </cell>
          <cell r="E15">
            <v>-3.9000417928981568</v>
          </cell>
          <cell r="G15">
            <v>1.762291890594847</v>
          </cell>
          <cell r="I15">
            <v>0.37687320286878823</v>
          </cell>
          <cell r="K15">
            <v>7.12500847930706</v>
          </cell>
        </row>
        <row r="17">
          <cell r="B17" t="str">
            <v>Total Revenues</v>
          </cell>
          <cell r="C17">
            <v>5.1768936908140883</v>
          </cell>
          <cell r="E17">
            <v>6.6875185620015154</v>
          </cell>
          <cell r="G17">
            <v>-0.8564087679470922</v>
          </cell>
          <cell r="I17">
            <v>9.6909419180986056</v>
          </cell>
          <cell r="K17">
            <v>5.5853898768911447</v>
          </cell>
        </row>
        <row r="21">
          <cell r="C21">
            <v>6.0225986999876024</v>
          </cell>
          <cell r="E21">
            <v>2.7787770548362234</v>
          </cell>
          <cell r="G21">
            <v>8.6643534531464006</v>
          </cell>
          <cell r="I21">
            <v>5.4905638364516562</v>
          </cell>
          <cell r="K21">
            <v>5.63571789106041</v>
          </cell>
        </row>
        <row r="22">
          <cell r="B22" t="str">
            <v>Social Security</v>
          </cell>
          <cell r="C22">
            <v>4.5956093072890392</v>
          </cell>
          <cell r="E22">
            <v>6.9002097769671922</v>
          </cell>
          <cell r="G22">
            <v>5.2020665861771231</v>
          </cell>
          <cell r="I22">
            <v>5.6437176408272949</v>
          </cell>
          <cell r="K22">
            <v>5.9581970116646454</v>
          </cell>
        </row>
        <row r="23">
          <cell r="B23" t="str">
            <v>Medicare</v>
          </cell>
          <cell r="C23">
            <v>6.9263400051611024</v>
          </cell>
          <cell r="E23">
            <v>16.917857515524947</v>
          </cell>
          <cell r="G23">
            <v>4.0935137213261807</v>
          </cell>
          <cell r="I23">
            <v>7.2728152095534515</v>
          </cell>
          <cell r="K23">
            <v>6.8735882395491776</v>
          </cell>
        </row>
        <row r="24">
          <cell r="B24" t="str">
            <v>Medicaid</v>
          </cell>
          <cell r="C24">
            <v>6.9802784931323192</v>
          </cell>
          <cell r="E24">
            <v>5.5357785467128107</v>
          </cell>
          <cell r="G24">
            <v>8.5209627329192461</v>
          </cell>
          <cell r="I24">
            <v>8.2125230220383205</v>
          </cell>
          <cell r="K24">
            <v>7.9323292169510617</v>
          </cell>
        </row>
        <row r="25">
          <cell r="B25" t="str">
            <v>Otherc</v>
          </cell>
          <cell r="C25">
            <v>7.2063828127606033</v>
          </cell>
          <cell r="E25">
            <v>-22.788782926495088</v>
          </cell>
          <cell r="G25">
            <v>25.327456854928521</v>
          </cell>
          <cell r="I25">
            <v>0.65855329013220221</v>
          </cell>
          <cell r="K25">
            <v>-3.9535229706733066E-2</v>
          </cell>
        </row>
        <row r="26">
          <cell r="G26" t="str">
            <v xml:space="preserve"> </v>
          </cell>
          <cell r="I26" t="str">
            <v xml:space="preserve"> </v>
          </cell>
        </row>
        <row r="27">
          <cell r="C27">
            <v>6.6769135744379149</v>
          </cell>
          <cell r="E27">
            <v>2.4648372184518541</v>
          </cell>
          <cell r="G27">
            <v>4.8505413914913253</v>
          </cell>
          <cell r="I27">
            <v>2.6819776048690347</v>
          </cell>
          <cell r="K27">
            <v>2.1887449542027593</v>
          </cell>
        </row>
        <row r="28">
          <cell r="B28" t="str">
            <v>Defense</v>
          </cell>
          <cell r="C28">
            <v>6.9341365711387937</v>
          </cell>
          <cell r="E28">
            <v>5.6135499082646367</v>
          </cell>
          <cell r="G28">
            <v>4.2925324539344389</v>
          </cell>
          <cell r="I28">
            <v>3.0974131187842202</v>
          </cell>
          <cell r="K28">
            <v>2.3018298575080198</v>
          </cell>
        </row>
        <row r="29">
          <cell r="B29" t="str">
            <v>Nondefense</v>
          </cell>
          <cell r="C29">
            <v>6.4147668152078285</v>
          </cell>
          <cell r="E29">
            <v>-0.83124297902666955</v>
          </cell>
          <cell r="G29">
            <v>5.4726277261128109</v>
          </cell>
          <cell r="I29">
            <v>2.2240186313287502</v>
          </cell>
          <cell r="K29">
            <v>2.0618331295697567</v>
          </cell>
        </row>
        <row r="30">
          <cell r="G30" t="str">
            <v xml:space="preserve"> </v>
          </cell>
          <cell r="I30" t="str">
            <v xml:space="preserve"> </v>
          </cell>
        </row>
        <row r="31">
          <cell r="C31">
            <v>-0.61626563184342675</v>
          </cell>
          <cell r="E31">
            <v>4.6363022554864575</v>
          </cell>
          <cell r="G31">
            <v>-1.4508095432902213</v>
          </cell>
          <cell r="I31">
            <v>-8.2308735861410849</v>
          </cell>
          <cell r="K31">
            <v>2.4046319729486898</v>
          </cell>
        </row>
        <row r="32">
          <cell r="G32" t="str">
            <v xml:space="preserve"> </v>
          </cell>
          <cell r="I32" t="str">
            <v xml:space="preserve"> </v>
          </cell>
        </row>
        <row r="33">
          <cell r="C33">
            <v>5.4591300958756195</v>
          </cell>
          <cell r="E33">
            <v>2.8170902319205604</v>
          </cell>
          <cell r="G33">
            <v>6.3306865584393357</v>
          </cell>
          <cell r="I33">
            <v>3.329390400002219</v>
          </cell>
          <cell r="K33">
            <v>4.2252597404885739</v>
          </cell>
        </row>
        <row r="34">
          <cell r="G34" t="str">
            <v xml:space="preserve"> </v>
          </cell>
          <cell r="I34" t="str">
            <v xml:space="preserve"> </v>
          </cell>
        </row>
        <row r="35">
          <cell r="C35">
            <v>6.2911235894605344</v>
          </cell>
          <cell r="E35">
            <v>2.6473630123450276</v>
          </cell>
          <cell r="G35">
            <v>7.0707447499771314</v>
          </cell>
          <cell r="I35">
            <v>4.3413257211786016</v>
          </cell>
          <cell r="K35">
            <v>4.3553703848308034</v>
          </cell>
        </row>
        <row r="38">
          <cell r="C38">
            <v>2.5725322517730076</v>
          </cell>
          <cell r="E38">
            <v>2.3483095745044036</v>
          </cell>
          <cell r="G38">
            <v>3.2876462144060037</v>
          </cell>
          <cell r="I38">
            <v>1.949104151204617</v>
          </cell>
          <cell r="K38">
            <v>2.1526703654074941</v>
          </cell>
        </row>
        <row r="40">
          <cell r="C40">
            <v>5.3991189652255356</v>
          </cell>
          <cell r="E40">
            <v>4.9748521845964788</v>
          </cell>
          <cell r="G40">
            <v>4.1751530827397687</v>
          </cell>
          <cell r="I40">
            <v>3.7301265602863731</v>
          </cell>
          <cell r="K40">
            <v>4.7266128397834395</v>
          </cell>
        </row>
        <row r="42">
          <cell r="C42">
            <v>7.1997037886633253</v>
          </cell>
          <cell r="E42">
            <v>6.8369700760548602</v>
          </cell>
          <cell r="G42">
            <v>-2.533710714338977</v>
          </cell>
          <cell r="I42">
            <v>2.8570663371204175</v>
          </cell>
          <cell r="K42">
            <v>2.3730630693638677</v>
          </cell>
        </row>
        <row r="43">
          <cell r="B43" t="str">
            <v>Defense</v>
          </cell>
          <cell r="C43">
            <v>7.6940842778054463</v>
          </cell>
          <cell r="E43">
            <v>11.834754404722325</v>
          </cell>
          <cell r="G43">
            <v>-5.6469987113691893</v>
          </cell>
          <cell r="I43">
            <v>2.1818020813288319</v>
          </cell>
          <cell r="K43">
            <v>2.3938581881523202</v>
          </cell>
        </row>
        <row r="44">
          <cell r="B44" t="str">
            <v>Nondefense</v>
          </cell>
          <cell r="C44">
            <v>6.617965783333668</v>
          </cell>
          <cell r="E44">
            <v>0.62188971345700228</v>
          </cell>
          <cell r="G44">
            <v>1.7693042261653469</v>
          </cell>
          <cell r="I44">
            <v>3.7223653975825721</v>
          </cell>
          <cell r="K44">
            <v>2.3467631651409526</v>
          </cell>
        </row>
        <row r="51">
          <cell r="B51" t="str">
            <v>When constructing its baseline, CBO's uses the employment cost index for wages and salaries to inflate discretionary spending related to federal personnel and the gross domestic product price index to adjust other discretionary spending.</v>
          </cell>
        </row>
        <row r="55">
          <cell r="B55" t="str">
            <v>Includes excise, estate, and gift taxes as well as customs duties.</v>
          </cell>
        </row>
        <row r="58">
          <cell r="B58" t="str">
            <v>Includes offsetting receipts.</v>
          </cell>
        </row>
      </sheetData>
      <sheetData sheetId="13"/>
      <sheetData sheetId="14"/>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_Data_Monthly"/>
    </sheetNames>
    <sheetDataSet>
      <sheetData sheetId="0">
        <row r="37">
          <cell r="D37">
            <v>0.96822776669033894</v>
          </cell>
        </row>
        <row r="49">
          <cell r="D49">
            <v>0.99950728155338153</v>
          </cell>
        </row>
        <row r="61">
          <cell r="D61">
            <v>1.0424930046573768</v>
          </cell>
        </row>
        <row r="73">
          <cell r="D73">
            <v>1.0790019279901457</v>
          </cell>
        </row>
        <row r="85">
          <cell r="D85">
            <v>1.0984797185892068</v>
          </cell>
        </row>
        <row r="97">
          <cell r="D97">
            <v>1.139928932247315</v>
          </cell>
        </row>
        <row r="109">
          <cell r="D109">
            <v>1.1871491496118616</v>
          </cell>
        </row>
        <row r="121">
          <cell r="D121">
            <v>1.2447573741120193</v>
          </cell>
        </row>
        <row r="133">
          <cell r="D133">
            <v>1.3123983359937574</v>
          </cell>
        </row>
        <row r="145">
          <cell r="D145">
            <v>1.364880890917151</v>
          </cell>
        </row>
        <row r="157">
          <cell r="D157">
            <v>1.4067430700430734</v>
          </cell>
        </row>
        <row r="169">
          <cell r="D169">
            <v>1.4478768608125592</v>
          </cell>
        </row>
        <row r="181">
          <cell r="D181">
            <v>1.4856035432772483</v>
          </cell>
        </row>
        <row r="193">
          <cell r="D193">
            <v>1.5273018877708981</v>
          </cell>
        </row>
        <row r="205">
          <cell r="D205">
            <v>1.5725797055254842</v>
          </cell>
        </row>
        <row r="217">
          <cell r="D217">
            <v>1.6072706868994633</v>
          </cell>
        </row>
        <row r="229">
          <cell r="D229">
            <v>1.6322613080076653</v>
          </cell>
        </row>
        <row r="241">
          <cell r="D241">
            <v>1.6702051552452524</v>
          </cell>
        </row>
        <row r="253">
          <cell r="D253">
            <v>1.7267424867377503</v>
          </cell>
        </row>
        <row r="265">
          <cell r="D265">
            <v>1.7722986709704249</v>
          </cell>
        </row>
        <row r="277">
          <cell r="D277">
            <v>1.803195742088026</v>
          </cell>
        </row>
        <row r="289">
          <cell r="D289">
            <v>1.8425701462361184</v>
          </cell>
        </row>
        <row r="301">
          <cell r="D301">
            <v>1.894019666870481</v>
          </cell>
        </row>
        <row r="313">
          <cell r="D313">
            <v>1.9585036944762566</v>
          </cell>
        </row>
        <row r="325">
          <cell r="D325">
            <v>2.0193140632530961</v>
          </cell>
        </row>
        <row r="337">
          <cell r="D337">
            <v>2.0806554084990232</v>
          </cell>
        </row>
        <row r="349">
          <cell r="D349">
            <v>2.1524198535773613</v>
          </cell>
        </row>
        <row r="361">
          <cell r="D361">
            <v>2.1499179185306825</v>
          </cell>
        </row>
        <row r="373">
          <cell r="D373">
            <v>2.18413687247685</v>
          </cell>
        </row>
        <row r="385">
          <cell r="D385">
            <v>2.2548253546888875</v>
          </cell>
        </row>
        <row r="397">
          <cell r="D397">
            <v>2.2993422396372662</v>
          </cell>
        </row>
        <row r="409">
          <cell r="D409">
            <v>2.3320397887313891</v>
          </cell>
        </row>
        <row r="421">
          <cell r="D421">
            <v>2.3667660931093177</v>
          </cell>
        </row>
        <row r="493">
          <cell r="D493">
            <v>2.6686117144562052</v>
          </cell>
        </row>
        <row r="505">
          <cell r="D505">
            <v>2.7327968188468983</v>
          </cell>
        </row>
        <row r="517">
          <cell r="D517">
            <v>2.7937903998531053</v>
          </cell>
        </row>
        <row r="529">
          <cell r="D529">
            <v>2.8573261473346991</v>
          </cell>
        </row>
        <row r="541">
          <cell r="D541">
            <v>2.9216537066289145</v>
          </cell>
        </row>
        <row r="553">
          <cell r="D553">
            <v>2.9881244565933511</v>
          </cell>
        </row>
        <row r="565">
          <cell r="D565">
            <v>3.0533135602842987</v>
          </cell>
        </row>
        <row r="577">
          <cell r="D577">
            <v>3.119622123397356</v>
          </cell>
        </row>
        <row r="589">
          <cell r="D589">
            <v>3.1867767731043926</v>
          </cell>
        </row>
        <row r="601">
          <cell r="D601">
            <v>3.2536594933384708</v>
          </cell>
        </row>
        <row r="613">
          <cell r="D613">
            <v>3.3214626761839408</v>
          </cell>
        </row>
        <row r="625">
          <cell r="D625">
            <v>3.3934692925516585</v>
          </cell>
        </row>
        <row r="637">
          <cell r="D637">
            <v>3.4658258069509427</v>
          </cell>
        </row>
        <row r="649">
          <cell r="D649">
            <v>3.5400996981502235</v>
          </cell>
        </row>
        <row r="661">
          <cell r="D661">
            <v>3.6158663886703724</v>
          </cell>
        </row>
        <row r="673">
          <cell r="D673">
            <v>3.6941520876235714</v>
          </cell>
        </row>
        <row r="685">
          <cell r="D685">
            <v>3.773959412142208</v>
          </cell>
        </row>
        <row r="697">
          <cell r="D697">
            <v>3.8561839632529993</v>
          </cell>
        </row>
        <row r="709">
          <cell r="D709">
            <v>3.9416864216053984</v>
          </cell>
        </row>
        <row r="721">
          <cell r="D721">
            <v>4.0314835556809658</v>
          </cell>
        </row>
        <row r="733">
          <cell r="D733">
            <v>4.1216762289819817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ny_data"/>
      <sheetName val="Weather"/>
      <sheetName val="Economics"/>
      <sheetName val="Wholesale"/>
      <sheetName val="Annual_Data"/>
      <sheetName val="Annual_Price"/>
      <sheetName val="Misc"/>
      <sheetName val="Population_Annual"/>
      <sheetName val="Population_Monthly"/>
      <sheetName val="GI_Data_Monthly"/>
      <sheetName val="Vero_Monthly_Data"/>
      <sheetName val="Vero_Annual_Data"/>
      <sheetName val="2014_LT_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26">
          <cell r="C326">
            <v>2.0431699999999999</v>
          </cell>
        </row>
        <row r="433">
          <cell r="D433">
            <v>2.412405322450685</v>
          </cell>
        </row>
        <row r="445">
          <cell r="D445">
            <v>2.450744519429207</v>
          </cell>
        </row>
        <row r="457">
          <cell r="D457">
            <v>2.4960968320226367</v>
          </cell>
        </row>
        <row r="469">
          <cell r="D469">
            <v>2.5470856388751963</v>
          </cell>
        </row>
        <row r="481">
          <cell r="D481">
            <v>2.5975976712543969</v>
          </cell>
        </row>
        <row r="493">
          <cell r="D493">
            <v>2.6505700950767088</v>
          </cell>
        </row>
        <row r="505">
          <cell r="D505">
            <v>2.7093226719744727</v>
          </cell>
        </row>
        <row r="517">
          <cell r="D517">
            <v>2.7677615086422502</v>
          </cell>
        </row>
        <row r="529">
          <cell r="D529">
            <v>2.8270736627280946</v>
          </cell>
        </row>
        <row r="541">
          <cell r="D541">
            <v>2.8856205188245325</v>
          </cell>
        </row>
        <row r="553">
          <cell r="D553">
            <v>2.9445130406678461</v>
          </cell>
        </row>
        <row r="565">
          <cell r="D565">
            <v>3.0045576336671425</v>
          </cell>
        </row>
        <row r="577">
          <cell r="D577">
            <v>3.0647377803221665</v>
          </cell>
        </row>
        <row r="589">
          <cell r="D589">
            <v>3.1243557494263321</v>
          </cell>
        </row>
        <row r="601">
          <cell r="D601">
            <v>3.183825002613863</v>
          </cell>
        </row>
        <row r="613">
          <cell r="D613">
            <v>3.2432214079240462</v>
          </cell>
        </row>
        <row r="625">
          <cell r="D625">
            <v>3.3056340371944208</v>
          </cell>
        </row>
        <row r="637">
          <cell r="D637">
            <v>3.3703431779730608</v>
          </cell>
        </row>
        <row r="649">
          <cell r="D649">
            <v>3.4384363945079226</v>
          </cell>
        </row>
        <row r="661">
          <cell r="D661">
            <v>3.5068570001752604</v>
          </cell>
        </row>
        <row r="673">
          <cell r="D673">
            <v>3.5770369799722066</v>
          </cell>
        </row>
        <row r="685">
          <cell r="D685">
            <v>3.6489473959588619</v>
          </cell>
        </row>
        <row r="697">
          <cell r="D697">
            <v>3.7229560442954313</v>
          </cell>
        </row>
        <row r="709">
          <cell r="D709">
            <v>3.7997722451253289</v>
          </cell>
        </row>
        <row r="721">
          <cell r="D721">
            <v>3.8786855021448203</v>
          </cell>
        </row>
        <row r="733">
          <cell r="D733">
            <v>3.9588012541874917</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6"/>
  <sheetViews>
    <sheetView tabSelected="1" zoomScaleNormal="100" zoomScaleSheetLayoutView="70" workbookViewId="0">
      <selection activeCell="A8" sqref="A8"/>
    </sheetView>
  </sheetViews>
  <sheetFormatPr defaultRowHeight="13.2" x14ac:dyDescent="0.25"/>
  <cols>
    <col min="2" max="2" width="17.6640625" customWidth="1"/>
    <col min="5" max="5" width="20" customWidth="1"/>
    <col min="8" max="8" width="11" customWidth="1"/>
    <col min="9" max="9" width="11.44140625" customWidth="1"/>
    <col min="11" max="11" width="12.44140625" customWidth="1"/>
  </cols>
  <sheetData>
    <row r="1" spans="1:9" s="41" customFormat="1" x14ac:dyDescent="0.25">
      <c r="A1" s="41" t="s">
        <v>15</v>
      </c>
    </row>
    <row r="2" spans="1:9" s="41" customFormat="1" x14ac:dyDescent="0.25">
      <c r="A2" s="41" t="s">
        <v>16</v>
      </c>
    </row>
    <row r="3" spans="1:9" s="41" customFormat="1" x14ac:dyDescent="0.25"/>
    <row r="4" spans="1:9" ht="17.399999999999999" x14ac:dyDescent="0.3">
      <c r="A4" s="36" t="s">
        <v>0</v>
      </c>
      <c r="B4" s="37"/>
      <c r="C4" s="37"/>
      <c r="D4" s="37"/>
      <c r="E4" s="37"/>
      <c r="F4" s="37"/>
      <c r="G4" s="37"/>
      <c r="H4" s="37"/>
      <c r="I4" s="37"/>
    </row>
    <row r="5" spans="1:9" ht="17.399999999999999" x14ac:dyDescent="0.3">
      <c r="B5" s="1"/>
      <c r="C5" s="1"/>
      <c r="D5" s="1"/>
      <c r="E5" s="1"/>
      <c r="F5" s="1"/>
      <c r="G5" s="1"/>
      <c r="H5" s="1"/>
    </row>
    <row r="6" spans="1:9" x14ac:dyDescent="0.25">
      <c r="B6" s="38" t="s">
        <v>1</v>
      </c>
      <c r="C6" s="38"/>
      <c r="D6" s="38"/>
      <c r="E6" s="38"/>
      <c r="F6" s="38"/>
      <c r="G6" s="38"/>
      <c r="H6" s="38"/>
    </row>
    <row r="7" spans="1:9" x14ac:dyDescent="0.25">
      <c r="A7" s="2"/>
      <c r="B7" s="2"/>
      <c r="C7" s="2"/>
      <c r="D7" s="2"/>
      <c r="E7" s="2"/>
      <c r="F7" s="2"/>
      <c r="G7" s="2"/>
      <c r="H7" s="2"/>
    </row>
    <row r="8" spans="1:9" x14ac:dyDescent="0.25">
      <c r="B8" s="3" t="s">
        <v>2</v>
      </c>
      <c r="C8" s="2"/>
      <c r="F8" s="4">
        <f>AVERAGE(F18:F49)</f>
        <v>4.3704322700593087E-2</v>
      </c>
      <c r="G8" s="5">
        <f>(D49/D17)^(1/32)-1</f>
        <v>2.8325384052697133E-2</v>
      </c>
    </row>
    <row r="9" spans="1:9" x14ac:dyDescent="0.25">
      <c r="B9" s="2"/>
      <c r="C9" s="2"/>
      <c r="F9" s="4"/>
      <c r="G9" s="6"/>
    </row>
    <row r="10" spans="1:9" x14ac:dyDescent="0.25">
      <c r="B10" s="3" t="s">
        <v>3</v>
      </c>
      <c r="C10" s="2"/>
      <c r="F10" s="4">
        <f>AVERAGE(C56:C64)</f>
        <v>5.2579466263760838E-2</v>
      </c>
      <c r="G10" s="5">
        <f>(B64/B55)^(1/9)-1</f>
        <v>2.0101099114065324E-2</v>
      </c>
    </row>
    <row r="11" spans="1:9" x14ac:dyDescent="0.25">
      <c r="B11" s="3" t="s">
        <v>4</v>
      </c>
      <c r="C11" s="2"/>
      <c r="F11" s="4">
        <f>AVERAGE(F56:F64)</f>
        <v>6.2072634069879395E-2</v>
      </c>
      <c r="G11" s="5">
        <f>(E64/E55)^(1/9)-1</f>
        <v>2.3859955515463049E-2</v>
      </c>
    </row>
    <row r="12" spans="1:9" x14ac:dyDescent="0.25">
      <c r="A12" s="2"/>
      <c r="H12" s="2"/>
    </row>
    <row r="13" spans="1:9" x14ac:dyDescent="0.25">
      <c r="B13" s="39" t="s">
        <v>5</v>
      </c>
      <c r="C13" s="39"/>
      <c r="D13" s="39"/>
      <c r="E13" s="39"/>
      <c r="F13" s="39"/>
      <c r="G13" s="39"/>
      <c r="H13" s="39"/>
    </row>
    <row r="14" spans="1:9" x14ac:dyDescent="0.25">
      <c r="A14" s="7"/>
      <c r="B14" s="8"/>
      <c r="C14" s="8"/>
      <c r="D14" s="9"/>
      <c r="E14" s="9"/>
      <c r="F14" s="9"/>
      <c r="G14" s="9"/>
      <c r="H14" s="9"/>
    </row>
    <row r="15" spans="1:9" x14ac:dyDescent="0.25">
      <c r="A15" s="2"/>
      <c r="B15" s="2"/>
      <c r="C15" s="2"/>
      <c r="D15" s="6"/>
      <c r="E15" s="2"/>
      <c r="F15" s="8" t="s">
        <v>6</v>
      </c>
      <c r="G15" s="8"/>
      <c r="H15" s="8"/>
    </row>
    <row r="16" spans="1:9" x14ac:dyDescent="0.25">
      <c r="A16" s="2"/>
      <c r="B16" s="2"/>
      <c r="C16" s="6"/>
      <c r="D16" s="10"/>
      <c r="E16" s="11"/>
      <c r="F16" s="12" t="s">
        <v>7</v>
      </c>
      <c r="G16" s="2"/>
      <c r="H16" s="6" t="s">
        <v>8</v>
      </c>
    </row>
    <row r="17" spans="1:9" x14ac:dyDescent="0.25">
      <c r="A17" s="2"/>
      <c r="B17" s="6">
        <v>1982</v>
      </c>
      <c r="D17" s="13">
        <f>+[7]GI_Data_Monthly!$D$37</f>
        <v>0.96822776669033894</v>
      </c>
      <c r="E17" s="11"/>
      <c r="F17" s="14"/>
      <c r="G17" s="2"/>
      <c r="H17" s="5"/>
    </row>
    <row r="18" spans="1:9" x14ac:dyDescent="0.25">
      <c r="A18" s="2"/>
      <c r="B18" s="6">
        <v>1983</v>
      </c>
      <c r="D18" s="13">
        <f>+[7]GI_Data_Monthly!$D$49</f>
        <v>0.99950728155338153</v>
      </c>
      <c r="E18" s="11"/>
      <c r="F18" s="14">
        <f t="shared" ref="F18:F48" si="0">+D18-D17</f>
        <v>3.127951486304259E-2</v>
      </c>
      <c r="G18" s="2"/>
      <c r="H18" s="5">
        <f t="shared" ref="H18:H48" si="1">(D18/D17)-1</f>
        <v>3.2305946946723507E-2</v>
      </c>
    </row>
    <row r="19" spans="1:9" x14ac:dyDescent="0.25">
      <c r="A19" s="2"/>
      <c r="B19" s="6">
        <v>1984</v>
      </c>
      <c r="D19" s="13">
        <f>+[7]GI_Data_Monthly!$D$61</f>
        <v>1.0424930046573768</v>
      </c>
      <c r="E19" s="11"/>
      <c r="F19" s="14">
        <f t="shared" si="0"/>
        <v>4.2985723103995288E-2</v>
      </c>
      <c r="G19" s="2"/>
      <c r="H19" s="5">
        <f t="shared" si="1"/>
        <v>4.3006913403561331E-2</v>
      </c>
    </row>
    <row r="20" spans="1:9" x14ac:dyDescent="0.25">
      <c r="A20" s="2"/>
      <c r="B20" s="6">
        <v>1985</v>
      </c>
      <c r="D20" s="13">
        <f>+[7]GI_Data_Monthly!$D$73</f>
        <v>1.0790019279901457</v>
      </c>
      <c r="E20" s="11"/>
      <c r="F20" s="14">
        <f t="shared" si="0"/>
        <v>3.6508923332768894E-2</v>
      </c>
      <c r="G20" s="2"/>
      <c r="H20" s="5">
        <f t="shared" si="1"/>
        <v>3.5020784954588491E-2</v>
      </c>
    </row>
    <row r="21" spans="1:9" x14ac:dyDescent="0.25">
      <c r="A21" s="2"/>
      <c r="B21" s="6">
        <v>1986</v>
      </c>
      <c r="D21" s="13">
        <f>+[7]GI_Data_Monthly!$D$85</f>
        <v>1.0984797185892068</v>
      </c>
      <c r="E21" s="11"/>
      <c r="F21" s="14">
        <f t="shared" si="0"/>
        <v>1.9477790599061073E-2</v>
      </c>
      <c r="G21" s="2"/>
      <c r="H21" s="5">
        <f t="shared" si="1"/>
        <v>1.8051673582587746E-2</v>
      </c>
    </row>
    <row r="22" spans="1:9" x14ac:dyDescent="0.25">
      <c r="A22" s="2"/>
      <c r="B22" s="6">
        <v>1987</v>
      </c>
      <c r="D22" s="13">
        <f>+[7]GI_Data_Monthly!$D$97</f>
        <v>1.139928932247315</v>
      </c>
      <c r="E22" s="11"/>
      <c r="F22" s="14">
        <f t="shared" si="0"/>
        <v>4.1449213658108164E-2</v>
      </c>
      <c r="G22" s="2"/>
      <c r="H22" s="5">
        <f t="shared" si="1"/>
        <v>3.773325347448564E-2</v>
      </c>
    </row>
    <row r="23" spans="1:9" x14ac:dyDescent="0.25">
      <c r="A23" s="2"/>
      <c r="B23" s="6">
        <v>1988</v>
      </c>
      <c r="D23" s="13">
        <f>+[7]GI_Data_Monthly!$D$109</f>
        <v>1.1871491496118616</v>
      </c>
      <c r="E23" s="11"/>
      <c r="F23" s="14">
        <f t="shared" si="0"/>
        <v>4.7220217364546624E-2</v>
      </c>
      <c r="G23" s="2"/>
      <c r="H23" s="5">
        <f t="shared" si="1"/>
        <v>4.142382566907421E-2</v>
      </c>
    </row>
    <row r="24" spans="1:9" x14ac:dyDescent="0.25">
      <c r="A24" s="2"/>
      <c r="B24" s="6">
        <v>1989</v>
      </c>
      <c r="D24" s="13">
        <f>+[7]GI_Data_Monthly!$D$121</f>
        <v>1.2447573741120193</v>
      </c>
      <c r="E24" s="11"/>
      <c r="F24" s="14">
        <f t="shared" si="0"/>
        <v>5.7608224500157679E-2</v>
      </c>
      <c r="G24" s="2"/>
      <c r="H24" s="5">
        <f t="shared" si="1"/>
        <v>4.852652635853949E-2</v>
      </c>
    </row>
    <row r="25" spans="1:9" x14ac:dyDescent="0.25">
      <c r="A25" s="2"/>
      <c r="B25" s="6">
        <v>1990</v>
      </c>
      <c r="D25" s="13">
        <f>+[7]GI_Data_Monthly!$D$133</f>
        <v>1.3123983359937574</v>
      </c>
      <c r="E25" s="11"/>
      <c r="F25" s="14">
        <f t="shared" si="0"/>
        <v>6.7640961881738182E-2</v>
      </c>
      <c r="G25" s="2"/>
      <c r="H25" s="5">
        <f t="shared" si="1"/>
        <v>5.4340679789096846E-2</v>
      </c>
    </row>
    <row r="26" spans="1:9" x14ac:dyDescent="0.25">
      <c r="A26" s="2"/>
      <c r="B26" s="6">
        <v>1991</v>
      </c>
      <c r="D26" s="13">
        <f>+[7]GI_Data_Monthly!$D$145</f>
        <v>1.364880890917151</v>
      </c>
      <c r="E26" s="11"/>
      <c r="F26" s="14">
        <f t="shared" si="0"/>
        <v>5.2482554923393598E-2</v>
      </c>
      <c r="G26" s="2"/>
      <c r="H26" s="5">
        <f t="shared" si="1"/>
        <v>3.9989806055074961E-2</v>
      </c>
    </row>
    <row r="27" spans="1:9" x14ac:dyDescent="0.25">
      <c r="A27" s="2"/>
      <c r="B27" s="6">
        <v>1992</v>
      </c>
      <c r="D27" s="13">
        <f>+[7]GI_Data_Monthly!$D$157</f>
        <v>1.4067430700430734</v>
      </c>
      <c r="E27" s="11"/>
      <c r="F27" s="14">
        <f t="shared" si="0"/>
        <v>4.1862179125922383E-2</v>
      </c>
      <c r="G27" s="2"/>
      <c r="H27" s="5">
        <f t="shared" si="1"/>
        <v>3.0670939423727006E-2</v>
      </c>
    </row>
    <row r="28" spans="1:9" x14ac:dyDescent="0.25">
      <c r="A28" s="2"/>
      <c r="B28" s="6">
        <v>1993</v>
      </c>
      <c r="D28" s="13">
        <f>+[7]GI_Data_Monthly!$D$169</f>
        <v>1.4478768608125592</v>
      </c>
      <c r="E28" s="11"/>
      <c r="F28" s="14">
        <f t="shared" si="0"/>
        <v>4.1133790769485756E-2</v>
      </c>
      <c r="G28" s="2"/>
      <c r="H28" s="5">
        <f t="shared" si="1"/>
        <v>2.9240443152299456E-2</v>
      </c>
    </row>
    <row r="29" spans="1:9" x14ac:dyDescent="0.25">
      <c r="A29" s="2"/>
      <c r="B29" s="6">
        <v>1994</v>
      </c>
      <c r="D29" s="13">
        <f>+[7]GI_Data_Monthly!$D$181</f>
        <v>1.4856035432772483</v>
      </c>
      <c r="E29" s="11"/>
      <c r="F29" s="14">
        <f t="shared" si="0"/>
        <v>3.7726682464689132E-2</v>
      </c>
      <c r="G29" s="2"/>
      <c r="H29" s="5">
        <f t="shared" si="1"/>
        <v>2.6056554590917713E-2</v>
      </c>
      <c r="I29" s="15"/>
    </row>
    <row r="30" spans="1:9" x14ac:dyDescent="0.25">
      <c r="A30" s="2"/>
      <c r="B30" s="6">
        <v>1995</v>
      </c>
      <c r="D30" s="13">
        <f>+[7]GI_Data_Monthly!$D$193</f>
        <v>1.5273018877708981</v>
      </c>
      <c r="E30" s="11"/>
      <c r="F30" s="14">
        <f t="shared" si="0"/>
        <v>4.1698344493649842E-2</v>
      </c>
      <c r="G30" s="2"/>
      <c r="H30" s="5">
        <f t="shared" si="1"/>
        <v>2.8068285568074947E-2</v>
      </c>
    </row>
    <row r="31" spans="1:9" x14ac:dyDescent="0.25">
      <c r="A31" s="2"/>
      <c r="B31" s="6">
        <v>1996</v>
      </c>
      <c r="D31" s="13">
        <f>+[7]GI_Data_Monthly!$D$205</f>
        <v>1.5725797055254842</v>
      </c>
      <c r="E31" s="11"/>
      <c r="F31" s="14">
        <f t="shared" si="0"/>
        <v>4.5277817754586058E-2</v>
      </c>
      <c r="G31" s="2"/>
      <c r="H31" s="5">
        <f t="shared" si="1"/>
        <v>2.9645624167118134E-2</v>
      </c>
    </row>
    <row r="32" spans="1:9" x14ac:dyDescent="0.25">
      <c r="A32" s="2"/>
      <c r="B32" s="6">
        <v>1997</v>
      </c>
      <c r="D32" s="13">
        <f>+[7]GI_Data_Monthly!$D$217</f>
        <v>1.6072706868994633</v>
      </c>
      <c r="E32" s="11"/>
      <c r="F32" s="14">
        <f t="shared" si="0"/>
        <v>3.469098137397908E-2</v>
      </c>
      <c r="G32" s="2"/>
      <c r="H32" s="5">
        <f t="shared" si="1"/>
        <v>2.2059919285545515E-2</v>
      </c>
    </row>
    <row r="33" spans="1:9" x14ac:dyDescent="0.25">
      <c r="A33" s="2"/>
      <c r="B33" s="6">
        <v>1998</v>
      </c>
      <c r="D33" s="13">
        <f>+[7]GI_Data_Monthly!$D$229</f>
        <v>1.6322613080076653</v>
      </c>
      <c r="E33" s="11"/>
      <c r="F33" s="14">
        <f t="shared" si="0"/>
        <v>2.4990621108202049E-2</v>
      </c>
      <c r="G33" s="2"/>
      <c r="H33" s="5">
        <f t="shared" si="1"/>
        <v>1.5548483097399535E-2</v>
      </c>
    </row>
    <row r="34" spans="1:9" x14ac:dyDescent="0.25">
      <c r="A34" s="2"/>
      <c r="B34" s="6">
        <v>1999</v>
      </c>
      <c r="D34" s="13">
        <f>+[7]GI_Data_Monthly!$D$241</f>
        <v>1.6702051552452524</v>
      </c>
      <c r="E34" s="11"/>
      <c r="F34" s="14">
        <f t="shared" si="0"/>
        <v>3.7943847237587036E-2</v>
      </c>
      <c r="G34" s="2"/>
      <c r="H34" s="5">
        <f t="shared" si="1"/>
        <v>2.3246184328109321E-2</v>
      </c>
    </row>
    <row r="35" spans="1:9" x14ac:dyDescent="0.25">
      <c r="A35" s="2"/>
      <c r="B35" s="6">
        <v>2000</v>
      </c>
      <c r="D35" s="13">
        <f>+[7]GI_Data_Monthly!$D$253</f>
        <v>1.7267424867377503</v>
      </c>
      <c r="E35" s="11"/>
      <c r="F35" s="14">
        <f t="shared" si="0"/>
        <v>5.6537331492497955E-2</v>
      </c>
      <c r="G35" s="2"/>
      <c r="H35" s="5">
        <f t="shared" si="1"/>
        <v>3.3850531064967271E-2</v>
      </c>
    </row>
    <row r="36" spans="1:9" x14ac:dyDescent="0.25">
      <c r="A36" s="2"/>
      <c r="B36" s="6">
        <v>2001</v>
      </c>
      <c r="D36" s="13">
        <f>+[7]GI_Data_Monthly!$D$265</f>
        <v>1.7722986709704249</v>
      </c>
      <c r="E36" s="11"/>
      <c r="F36" s="14">
        <f t="shared" si="0"/>
        <v>4.5556184232674601E-2</v>
      </c>
      <c r="G36" s="2"/>
      <c r="H36" s="5">
        <f t="shared" si="1"/>
        <v>2.6382731983818575E-2</v>
      </c>
    </row>
    <row r="37" spans="1:9" x14ac:dyDescent="0.25">
      <c r="A37" s="2"/>
      <c r="B37" s="6">
        <v>2002</v>
      </c>
      <c r="D37" s="13">
        <f>+[7]GI_Data_Monthly!$D$277</f>
        <v>1.803195742088026</v>
      </c>
      <c r="E37" s="11"/>
      <c r="F37" s="14">
        <f t="shared" si="0"/>
        <v>3.0897071117601094E-2</v>
      </c>
      <c r="G37" s="2"/>
      <c r="H37" s="5">
        <f t="shared" si="1"/>
        <v>1.743333199064212E-2</v>
      </c>
    </row>
    <row r="38" spans="1:9" x14ac:dyDescent="0.25">
      <c r="A38" s="2"/>
      <c r="B38" s="6">
        <v>2003</v>
      </c>
      <c r="D38" s="13">
        <f>+[7]GI_Data_Monthly!$D$289</f>
        <v>1.8425701462361184</v>
      </c>
      <c r="E38" s="11"/>
      <c r="F38" s="14">
        <f t="shared" si="0"/>
        <v>3.9374404148092346E-2</v>
      </c>
      <c r="G38" s="2"/>
      <c r="H38" s="5">
        <f t="shared" si="1"/>
        <v>2.1835901244142475E-2</v>
      </c>
    </row>
    <row r="39" spans="1:9" x14ac:dyDescent="0.25">
      <c r="A39" s="2"/>
      <c r="B39" s="6">
        <v>2004</v>
      </c>
      <c r="D39" s="13">
        <f>+[7]GI_Data_Monthly!$D$301</f>
        <v>1.894019666870481</v>
      </c>
      <c r="E39" s="11"/>
      <c r="F39" s="14">
        <f t="shared" si="0"/>
        <v>5.1449520634362589E-2</v>
      </c>
      <c r="G39" s="2"/>
      <c r="H39" s="5">
        <f t="shared" si="1"/>
        <v>2.792269305972428E-2</v>
      </c>
      <c r="I39" s="16"/>
    </row>
    <row r="40" spans="1:9" x14ac:dyDescent="0.25">
      <c r="A40" s="2"/>
      <c r="B40" s="6">
        <v>2005</v>
      </c>
      <c r="D40" s="13">
        <f>+[7]GI_Data_Monthly!$D$313</f>
        <v>1.9585036944762566</v>
      </c>
      <c r="E40" s="11"/>
      <c r="F40" s="14">
        <f t="shared" si="0"/>
        <v>6.4484027605775651E-2</v>
      </c>
      <c r="G40" s="2"/>
      <c r="H40" s="5">
        <f t="shared" si="1"/>
        <v>3.404612356128478E-2</v>
      </c>
      <c r="I40" s="16"/>
    </row>
    <row r="41" spans="1:9" x14ac:dyDescent="0.25">
      <c r="A41" s="2"/>
      <c r="B41" s="6">
        <v>2006</v>
      </c>
      <c r="D41" s="13">
        <f>+[7]GI_Data_Monthly!$D$325</f>
        <v>2.0193140632530961</v>
      </c>
      <c r="E41" s="11"/>
      <c r="F41" s="14">
        <f t="shared" si="0"/>
        <v>6.0810368776839541E-2</v>
      </c>
      <c r="G41" s="2"/>
      <c r="H41" s="5">
        <f t="shared" si="1"/>
        <v>3.1049402126913872E-2</v>
      </c>
      <c r="I41" s="16"/>
    </row>
    <row r="42" spans="1:9" x14ac:dyDescent="0.25">
      <c r="A42" s="2"/>
      <c r="B42" s="6">
        <v>2007</v>
      </c>
      <c r="D42" s="13">
        <f>+[7]GI_Data_Monthly!$D$337</f>
        <v>2.0806554084990232</v>
      </c>
      <c r="E42" s="11"/>
      <c r="F42" s="14">
        <f t="shared" si="0"/>
        <v>6.1341345245927048E-2</v>
      </c>
      <c r="G42" s="2"/>
      <c r="H42" s="5">
        <f t="shared" si="1"/>
        <v>3.0377317903242274E-2</v>
      </c>
      <c r="I42" s="16"/>
    </row>
    <row r="43" spans="1:9" x14ac:dyDescent="0.25">
      <c r="A43" s="2"/>
      <c r="B43" s="6">
        <v>2008</v>
      </c>
      <c r="D43" s="13">
        <f>+[7]GI_Data_Monthly!$D$349</f>
        <v>2.1524198535773613</v>
      </c>
      <c r="E43" s="11"/>
      <c r="F43" s="14">
        <f t="shared" si="0"/>
        <v>7.1764445078338124E-2</v>
      </c>
      <c r="G43" s="2"/>
      <c r="H43" s="5">
        <f t="shared" si="1"/>
        <v>3.4491268849803802E-2</v>
      </c>
      <c r="I43" s="16"/>
    </row>
    <row r="44" spans="1:9" x14ac:dyDescent="0.25">
      <c r="A44" s="2"/>
      <c r="B44" s="6">
        <v>2009</v>
      </c>
      <c r="D44" s="13">
        <f>+[7]GI_Data_Monthly!$D$361</f>
        <v>2.1499179185306825</v>
      </c>
      <c r="E44" s="11"/>
      <c r="F44" s="14">
        <f t="shared" si="0"/>
        <v>-2.5019350466788381E-3</v>
      </c>
      <c r="G44" s="2"/>
      <c r="H44" s="5">
        <f t="shared" si="1"/>
        <v>-1.1623824424963347E-3</v>
      </c>
      <c r="I44" s="16"/>
    </row>
    <row r="45" spans="1:9" x14ac:dyDescent="0.25">
      <c r="A45" s="2"/>
      <c r="B45" s="6">
        <v>2010</v>
      </c>
      <c r="D45" s="13">
        <f>+[7]GI_Data_Monthly!$D$373</f>
        <v>2.18413687247685</v>
      </c>
      <c r="E45" s="11"/>
      <c r="F45" s="14">
        <f t="shared" si="0"/>
        <v>3.4218953946167474E-2</v>
      </c>
      <c r="G45" s="2"/>
      <c r="H45" s="5">
        <f t="shared" si="1"/>
        <v>1.5916400180316481E-2</v>
      </c>
      <c r="I45" s="16"/>
    </row>
    <row r="46" spans="1:9" x14ac:dyDescent="0.25">
      <c r="A46" s="2"/>
      <c r="B46" s="6">
        <v>2011</v>
      </c>
      <c r="D46" s="13">
        <f>+[7]GI_Data_Monthly!$D$385</f>
        <v>2.2548253546888875</v>
      </c>
      <c r="E46" s="11"/>
      <c r="F46" s="14">
        <f t="shared" si="0"/>
        <v>7.0688482212037496E-2</v>
      </c>
      <c r="G46" s="2"/>
      <c r="H46" s="5">
        <f t="shared" si="1"/>
        <v>3.2364492858854454E-2</v>
      </c>
      <c r="I46" s="16"/>
    </row>
    <row r="47" spans="1:9" x14ac:dyDescent="0.25">
      <c r="A47" s="2"/>
      <c r="B47" s="6">
        <v>2012</v>
      </c>
      <c r="D47" s="13">
        <f>+[7]GI_Data_Monthly!$D$397</f>
        <v>2.2993422396372662</v>
      </c>
      <c r="E47" s="11"/>
      <c r="F47" s="14">
        <f t="shared" si="0"/>
        <v>4.4516884948378799E-2</v>
      </c>
      <c r="G47" s="2"/>
      <c r="H47" s="5">
        <f t="shared" si="1"/>
        <v>1.9742941445911155E-2</v>
      </c>
      <c r="I47" s="16"/>
    </row>
    <row r="48" spans="1:9" x14ac:dyDescent="0.25">
      <c r="A48" s="2"/>
      <c r="B48" s="6">
        <v>2013</v>
      </c>
      <c r="D48" s="13">
        <f>+[7]GI_Data_Monthly!$D$409</f>
        <v>2.3320397887313891</v>
      </c>
      <c r="E48" s="11"/>
      <c r="F48" s="14">
        <f t="shared" si="0"/>
        <v>3.2697549094122813E-2</v>
      </c>
      <c r="G48" s="2"/>
      <c r="H48" s="5">
        <f t="shared" si="1"/>
        <v>1.4220392480277733E-2</v>
      </c>
      <c r="I48" s="16"/>
    </row>
    <row r="49" spans="1:15" x14ac:dyDescent="0.25">
      <c r="A49" s="2"/>
      <c r="B49" s="6">
        <v>2014</v>
      </c>
      <c r="D49" s="13">
        <f>+[7]GI_Data_Monthly!$D$421</f>
        <v>2.3667660931093177</v>
      </c>
      <c r="E49" s="11"/>
      <c r="F49" s="14">
        <f>+D49-D48</f>
        <v>3.4726304377928674E-2</v>
      </c>
      <c r="G49" s="2"/>
      <c r="H49" s="5">
        <f>(D49/D48)-1</f>
        <v>1.4890957069312982E-2</v>
      </c>
      <c r="I49" s="16"/>
    </row>
    <row r="50" spans="1:15" x14ac:dyDescent="0.25">
      <c r="A50" s="2"/>
      <c r="B50" s="6"/>
      <c r="D50" s="17"/>
      <c r="E50" s="2"/>
      <c r="F50" s="18"/>
      <c r="G50" s="2"/>
      <c r="H50" s="5"/>
    </row>
    <row r="51" spans="1:15" x14ac:dyDescent="0.25">
      <c r="A51" s="39" t="s">
        <v>9</v>
      </c>
      <c r="B51" s="39"/>
      <c r="C51" s="39"/>
      <c r="D51" s="39"/>
      <c r="E51" s="39"/>
      <c r="F51" s="39"/>
      <c r="G51" s="39"/>
      <c r="H51" s="39"/>
      <c r="I51" s="39"/>
    </row>
    <row r="52" spans="1:15" ht="77.25" customHeight="1" x14ac:dyDescent="0.25">
      <c r="A52" s="2"/>
      <c r="B52" s="2"/>
      <c r="C52" s="2"/>
      <c r="D52" s="2"/>
      <c r="E52" s="35" t="s">
        <v>14</v>
      </c>
      <c r="F52" s="2"/>
      <c r="G52" s="2"/>
      <c r="H52" s="2"/>
    </row>
    <row r="53" spans="1:15" x14ac:dyDescent="0.25">
      <c r="A53" s="2"/>
      <c r="B53" s="19" t="s">
        <v>10</v>
      </c>
      <c r="C53" s="40" t="s">
        <v>6</v>
      </c>
      <c r="D53" s="40"/>
      <c r="E53" s="19" t="s">
        <v>11</v>
      </c>
      <c r="F53" s="40" t="s">
        <v>6</v>
      </c>
      <c r="G53" s="40"/>
      <c r="H53" s="40" t="s">
        <v>12</v>
      </c>
      <c r="I53" s="40"/>
      <c r="K53" s="20"/>
      <c r="L53" s="20"/>
    </row>
    <row r="54" spans="1:15" x14ac:dyDescent="0.25">
      <c r="A54" s="2"/>
      <c r="B54" s="21" t="s">
        <v>13</v>
      </c>
      <c r="C54" s="22" t="s">
        <v>7</v>
      </c>
      <c r="D54" s="23" t="s">
        <v>8</v>
      </c>
      <c r="E54" s="21" t="s">
        <v>13</v>
      </c>
      <c r="F54" s="22" t="s">
        <v>7</v>
      </c>
      <c r="G54" s="23" t="s">
        <v>8</v>
      </c>
      <c r="H54" s="22" t="s">
        <v>7</v>
      </c>
      <c r="I54" s="23" t="s">
        <v>8</v>
      </c>
      <c r="K54" s="24"/>
    </row>
    <row r="55" spans="1:15" ht="14.4" x14ac:dyDescent="0.3">
      <c r="A55" s="6">
        <v>2015</v>
      </c>
      <c r="B55" s="25">
        <f>+[8]GI_Data_Monthly!$D$433</f>
        <v>2.412405322450685</v>
      </c>
      <c r="C55" s="26">
        <f>+B55-D49</f>
        <v>4.5639229341367216E-2</v>
      </c>
      <c r="D55" s="5">
        <f>(B55/D49)-1</f>
        <v>1.9283371294798846E-2</v>
      </c>
      <c r="E55" s="27">
        <v>2.363</v>
      </c>
      <c r="F55" s="26">
        <f>+E55-D49</f>
        <v>-3.7660931093177474E-3</v>
      </c>
      <c r="G55" s="28">
        <f>(E55/D49)-1</f>
        <v>-1.5912400977361463E-3</v>
      </c>
      <c r="H55" s="26">
        <f t="shared" ref="H55:H80" si="2">E55-B55</f>
        <v>-4.9405322450684963E-2</v>
      </c>
      <c r="I55" s="5">
        <f t="shared" ref="I55:I80" si="3">(E55/B55)-1</f>
        <v>-2.0479693851983227E-2</v>
      </c>
      <c r="J55" s="29"/>
      <c r="K55" s="33"/>
      <c r="L55" s="30"/>
      <c r="M55" s="31"/>
      <c r="O55" s="16"/>
    </row>
    <row r="56" spans="1:15" ht="14.4" x14ac:dyDescent="0.3">
      <c r="A56" s="6">
        <v>2016</v>
      </c>
      <c r="B56" s="25">
        <f>+[8]GI_Data_Monthly!$D$445</f>
        <v>2.450744519429207</v>
      </c>
      <c r="C56" s="26">
        <f>+B56-B55</f>
        <v>3.8339196978522061E-2</v>
      </c>
      <c r="D56" s="5">
        <f>(B56/B55)-1</f>
        <v>1.5892518815857404E-2</v>
      </c>
      <c r="E56" s="27">
        <v>2.41</v>
      </c>
      <c r="F56" s="26">
        <f>+E56-E55</f>
        <v>4.7000000000000153E-2</v>
      </c>
      <c r="G56" s="28">
        <f>(E56/E55)-1</f>
        <v>1.9889970376639976E-2</v>
      </c>
      <c r="H56" s="26">
        <f t="shared" si="2"/>
        <v>-4.0744519429206871E-2</v>
      </c>
      <c r="I56" s="5">
        <f t="shared" si="3"/>
        <v>-1.66253638868471E-2</v>
      </c>
      <c r="J56" s="29"/>
      <c r="K56" s="33"/>
      <c r="L56" s="30"/>
      <c r="M56" s="31"/>
      <c r="O56" s="16"/>
    </row>
    <row r="57" spans="1:15" x14ac:dyDescent="0.25">
      <c r="A57" s="6">
        <v>2017</v>
      </c>
      <c r="B57" s="25">
        <f>+[8]GI_Data_Monthly!$D$457</f>
        <v>2.4960968320226367</v>
      </c>
      <c r="C57" s="26">
        <f t="shared" ref="C57:C80" si="4">+B57-B56</f>
        <v>4.5352312593429644E-2</v>
      </c>
      <c r="D57" s="5">
        <f t="shared" ref="D57:D80" si="5">(B57/B56)-1</f>
        <v>1.8505524437117726E-2</v>
      </c>
      <c r="E57" s="27">
        <v>2.4700000000000002</v>
      </c>
      <c r="F57" s="26">
        <f t="shared" ref="F57:F80" si="6">+E57-E56</f>
        <v>6.0000000000000053E-2</v>
      </c>
      <c r="G57" s="28">
        <f t="shared" ref="G57:G80" si="7">(E57/E56)-1</f>
        <v>2.4896265560165887E-2</v>
      </c>
      <c r="H57" s="26">
        <f t="shared" si="2"/>
        <v>-2.6096832022636463E-2</v>
      </c>
      <c r="I57" s="5">
        <f t="shared" si="3"/>
        <v>-1.0455055944880831E-2</v>
      </c>
      <c r="J57" s="29"/>
      <c r="K57" s="34"/>
      <c r="L57" s="30"/>
      <c r="M57" s="31"/>
      <c r="O57" s="16"/>
    </row>
    <row r="58" spans="1:15" x14ac:dyDescent="0.25">
      <c r="A58" s="6">
        <v>2018</v>
      </c>
      <c r="B58" s="25">
        <f>+[8]GI_Data_Monthly!$D$469</f>
        <v>2.5470856388751963</v>
      </c>
      <c r="C58" s="26">
        <f t="shared" si="4"/>
        <v>5.0988806852559687E-2</v>
      </c>
      <c r="D58" s="5">
        <f t="shared" si="5"/>
        <v>2.0427415394475013E-2</v>
      </c>
      <c r="E58" s="27">
        <v>2.5350000000000001</v>
      </c>
      <c r="F58" s="26">
        <f t="shared" si="6"/>
        <v>6.4999999999999947E-2</v>
      </c>
      <c r="G58" s="28">
        <f t="shared" si="7"/>
        <v>2.6315789473684292E-2</v>
      </c>
      <c r="H58" s="26">
        <f t="shared" si="2"/>
        <v>-1.2085638875196203E-2</v>
      </c>
      <c r="I58" s="5">
        <f t="shared" si="3"/>
        <v>-4.7448890962823453E-3</v>
      </c>
      <c r="J58" s="29"/>
      <c r="K58" s="34"/>
      <c r="L58" s="30"/>
      <c r="M58" s="31"/>
      <c r="O58" s="16"/>
    </row>
    <row r="59" spans="1:15" x14ac:dyDescent="0.25">
      <c r="A59" s="6">
        <v>2019</v>
      </c>
      <c r="B59" s="25">
        <f>+[8]GI_Data_Monthly!$D$481</f>
        <v>2.5975976712543969</v>
      </c>
      <c r="C59" s="26">
        <f t="shared" si="4"/>
        <v>5.0512032379200544E-2</v>
      </c>
      <c r="D59" s="5">
        <f t="shared" si="5"/>
        <v>1.9831305083839679E-2</v>
      </c>
      <c r="E59" s="27">
        <v>2.5979999999999999</v>
      </c>
      <c r="F59" s="26">
        <f t="shared" si="6"/>
        <v>6.2999999999999723E-2</v>
      </c>
      <c r="G59" s="28">
        <f t="shared" si="7"/>
        <v>2.485207100591702E-2</v>
      </c>
      <c r="H59" s="26">
        <f t="shared" si="2"/>
        <v>4.023287456029756E-4</v>
      </c>
      <c r="I59" s="5">
        <f t="shared" si="3"/>
        <v>1.548849346668657E-4</v>
      </c>
      <c r="J59" s="29"/>
      <c r="K59" s="34"/>
    </row>
    <row r="60" spans="1:15" x14ac:dyDescent="0.25">
      <c r="A60" s="6">
        <v>2020</v>
      </c>
      <c r="B60" s="25">
        <f>+[8]GI_Data_Monthly!$D$493</f>
        <v>2.6505700950767088</v>
      </c>
      <c r="C60" s="26">
        <f t="shared" si="4"/>
        <v>5.2972423822311931E-2</v>
      </c>
      <c r="D60" s="5">
        <f t="shared" si="5"/>
        <v>2.0392851598427519E-2</v>
      </c>
      <c r="E60" s="25">
        <f>+[7]GI_Data_Monthly!$D$493</f>
        <v>2.6686117144562052</v>
      </c>
      <c r="F60" s="26">
        <f t="shared" si="6"/>
        <v>7.0611714456205288E-2</v>
      </c>
      <c r="G60" s="5">
        <f t="shared" si="7"/>
        <v>2.7179258836106834E-2</v>
      </c>
      <c r="H60" s="26">
        <f t="shared" si="2"/>
        <v>1.8041619379496332E-2</v>
      </c>
      <c r="I60" s="5">
        <f t="shared" si="3"/>
        <v>6.8066939308670804E-3</v>
      </c>
      <c r="J60" s="29"/>
      <c r="K60" s="17"/>
    </row>
    <row r="61" spans="1:15" x14ac:dyDescent="0.25">
      <c r="A61" s="6">
        <v>2021</v>
      </c>
      <c r="B61" s="25">
        <f>+[8]GI_Data_Monthly!$D$505</f>
        <v>2.7093226719744727</v>
      </c>
      <c r="C61" s="26">
        <f t="shared" si="4"/>
        <v>5.875257689776392E-2</v>
      </c>
      <c r="D61" s="5">
        <f t="shared" si="5"/>
        <v>2.216601515534089E-2</v>
      </c>
      <c r="E61" s="25">
        <f>+[7]GI_Data_Monthly!$D$505</f>
        <v>2.7327968188468983</v>
      </c>
      <c r="F61" s="26">
        <f t="shared" si="6"/>
        <v>6.4185104390693137E-2</v>
      </c>
      <c r="G61" s="5">
        <f t="shared" si="7"/>
        <v>2.4051870882149773E-2</v>
      </c>
      <c r="H61" s="26">
        <f t="shared" si="2"/>
        <v>2.347414687242555E-2</v>
      </c>
      <c r="I61" s="5">
        <f>(E61/B61)-1</f>
        <v>8.6642123196489784E-3</v>
      </c>
      <c r="J61" s="29"/>
      <c r="K61" s="17"/>
    </row>
    <row r="62" spans="1:15" x14ac:dyDescent="0.25">
      <c r="A62" s="6">
        <v>2022</v>
      </c>
      <c r="B62" s="25">
        <f>+[8]GI_Data_Monthly!$D$517</f>
        <v>2.7677615086422502</v>
      </c>
      <c r="C62" s="26">
        <f t="shared" si="4"/>
        <v>5.8438836667777494E-2</v>
      </c>
      <c r="D62" s="5">
        <f t="shared" si="5"/>
        <v>2.1569537387434501E-2</v>
      </c>
      <c r="E62" s="25">
        <f>+[7]GI_Data_Monthly!$D$517</f>
        <v>2.7937903998531053</v>
      </c>
      <c r="F62" s="26">
        <f t="shared" si="6"/>
        <v>6.0993581006206998E-2</v>
      </c>
      <c r="G62" s="5">
        <f t="shared" si="7"/>
        <v>2.2319105681608331E-2</v>
      </c>
      <c r="H62" s="26">
        <f t="shared" si="2"/>
        <v>2.6028891210855054E-2</v>
      </c>
      <c r="I62" s="5">
        <f>(E62/B62)-1</f>
        <v>9.4043114370876424E-3</v>
      </c>
      <c r="J62" s="29"/>
      <c r="K62" s="17"/>
    </row>
    <row r="63" spans="1:15" x14ac:dyDescent="0.25">
      <c r="A63" s="6">
        <v>2023</v>
      </c>
      <c r="B63" s="25">
        <f>+[8]GI_Data_Monthly!$D$529</f>
        <v>2.8270736627280946</v>
      </c>
      <c r="C63" s="26">
        <f t="shared" si="4"/>
        <v>5.9312154085844337E-2</v>
      </c>
      <c r="D63" s="5">
        <f t="shared" si="5"/>
        <v>2.1429647713736788E-2</v>
      </c>
      <c r="E63" s="25">
        <f>+[7]GI_Data_Monthly!$D$529</f>
        <v>2.8573261473346991</v>
      </c>
      <c r="F63" s="26">
        <f t="shared" si="6"/>
        <v>6.3535747481593852E-2</v>
      </c>
      <c r="G63" s="5">
        <f t="shared" si="7"/>
        <v>2.2741773142657573E-2</v>
      </c>
      <c r="H63" s="26">
        <f t="shared" si="2"/>
        <v>3.0252484606604568E-2</v>
      </c>
      <c r="I63" s="5">
        <f>(E63/B63)-1</f>
        <v>1.0700989155482787E-2</v>
      </c>
      <c r="J63" s="29"/>
      <c r="K63" s="17"/>
    </row>
    <row r="64" spans="1:15" x14ac:dyDescent="0.25">
      <c r="A64" s="6">
        <v>2024</v>
      </c>
      <c r="B64" s="25">
        <f>+[8]GI_Data_Monthly!$D$541</f>
        <v>2.8856205188245325</v>
      </c>
      <c r="C64" s="26">
        <f t="shared" si="4"/>
        <v>5.8546856096437949E-2</v>
      </c>
      <c r="D64" s="5">
        <f t="shared" si="5"/>
        <v>2.0709349341800021E-2</v>
      </c>
      <c r="E64" s="25">
        <f>+[7]GI_Data_Monthly!$D$541</f>
        <v>2.9216537066289145</v>
      </c>
      <c r="F64" s="26">
        <f t="shared" si="6"/>
        <v>6.4327559294215408E-2</v>
      </c>
      <c r="G64" s="5">
        <f t="shared" si="7"/>
        <v>2.2513201495818036E-2</v>
      </c>
      <c r="H64" s="26">
        <f t="shared" si="2"/>
        <v>3.6033187804382028E-2</v>
      </c>
      <c r="I64" s="5">
        <f>(E64/B64)-1</f>
        <v>1.248715400009015E-2</v>
      </c>
      <c r="J64" s="29"/>
      <c r="K64" s="17"/>
    </row>
    <row r="65" spans="1:11" x14ac:dyDescent="0.25">
      <c r="A65" s="6">
        <v>2025</v>
      </c>
      <c r="B65" s="25">
        <f>+[8]GI_Data_Monthly!$D$553</f>
        <v>2.9445130406678461</v>
      </c>
      <c r="C65" s="26">
        <f t="shared" si="4"/>
        <v>5.8892521843313617E-2</v>
      </c>
      <c r="D65" s="5">
        <f t="shared" si="5"/>
        <v>2.0408962806829356E-2</v>
      </c>
      <c r="E65" s="25">
        <f>+[7]GI_Data_Monthly!$D$553</f>
        <v>2.9881244565933511</v>
      </c>
      <c r="F65" s="26">
        <f t="shared" si="6"/>
        <v>6.6470749964436582E-2</v>
      </c>
      <c r="G65" s="5">
        <f t="shared" si="7"/>
        <v>2.2751070673989071E-2</v>
      </c>
      <c r="H65" s="26">
        <f t="shared" si="2"/>
        <v>4.3611415925504993E-2</v>
      </c>
      <c r="I65" s="5">
        <f>(E65/B65)-1</f>
        <v>1.481107922538305E-2</v>
      </c>
      <c r="J65" s="29"/>
      <c r="K65" s="30"/>
    </row>
    <row r="66" spans="1:11" x14ac:dyDescent="0.25">
      <c r="A66" s="6">
        <v>2026</v>
      </c>
      <c r="B66" s="25">
        <f>+[8]GI_Data_Monthly!$D$565</f>
        <v>3.0045576336671425</v>
      </c>
      <c r="C66" s="26">
        <f t="shared" si="4"/>
        <v>6.004459299929632E-2</v>
      </c>
      <c r="D66" s="5">
        <f t="shared" si="5"/>
        <v>2.0392028213153335E-2</v>
      </c>
      <c r="E66" s="25">
        <f>+[7]GI_Data_Monthly!$D$565</f>
        <v>3.0533135602842987</v>
      </c>
      <c r="F66" s="26">
        <f t="shared" si="6"/>
        <v>6.5189103690947547E-2</v>
      </c>
      <c r="G66" s="5">
        <f t="shared" si="7"/>
        <v>2.1816060421147032E-2</v>
      </c>
      <c r="H66" s="26">
        <f t="shared" si="2"/>
        <v>4.875592661715622E-2</v>
      </c>
      <c r="I66" s="5">
        <f t="shared" si="3"/>
        <v>1.622732280813266E-2</v>
      </c>
      <c r="J66" s="29"/>
      <c r="K66" s="30"/>
    </row>
    <row r="67" spans="1:11" x14ac:dyDescent="0.25">
      <c r="A67" s="6">
        <v>2027</v>
      </c>
      <c r="B67" s="25">
        <f>+[8]GI_Data_Monthly!$D$577</f>
        <v>3.0647377803221665</v>
      </c>
      <c r="C67" s="26">
        <f t="shared" si="4"/>
        <v>6.0180146655024025E-2</v>
      </c>
      <c r="D67" s="5">
        <f t="shared" si="5"/>
        <v>2.0029619662037312E-2</v>
      </c>
      <c r="E67" s="25">
        <f>+[7]GI_Data_Monthly!$D$577</f>
        <v>3.119622123397356</v>
      </c>
      <c r="F67" s="26">
        <f t="shared" si="6"/>
        <v>6.6308563113057328E-2</v>
      </c>
      <c r="G67" s="5">
        <f t="shared" si="7"/>
        <v>2.1716918948502473E-2</v>
      </c>
      <c r="H67" s="26">
        <f t="shared" si="2"/>
        <v>5.4884343075189523E-2</v>
      </c>
      <c r="I67" s="5">
        <f t="shared" si="3"/>
        <v>1.7908332460802034E-2</v>
      </c>
      <c r="J67" s="29"/>
      <c r="K67" s="30"/>
    </row>
    <row r="68" spans="1:11" x14ac:dyDescent="0.25">
      <c r="A68" s="6">
        <v>2028</v>
      </c>
      <c r="B68" s="25">
        <f>+[8]GI_Data_Monthly!$D$589</f>
        <v>3.1243557494263321</v>
      </c>
      <c r="C68" s="26">
        <f t="shared" si="4"/>
        <v>5.9617969104165613E-2</v>
      </c>
      <c r="D68" s="5">
        <f t="shared" si="5"/>
        <v>1.9452877661167545E-2</v>
      </c>
      <c r="E68" s="25">
        <f>+[7]GI_Data_Monthly!$D$589</f>
        <v>3.1867767731043926</v>
      </c>
      <c r="F68" s="26">
        <f t="shared" si="6"/>
        <v>6.7154649707036551E-2</v>
      </c>
      <c r="G68" s="5">
        <f t="shared" si="7"/>
        <v>2.1526533359079725E-2</v>
      </c>
      <c r="H68" s="26">
        <f t="shared" si="2"/>
        <v>6.2421023678060461E-2</v>
      </c>
      <c r="I68" s="5">
        <f t="shared" si="3"/>
        <v>1.9978846419624885E-2</v>
      </c>
      <c r="J68" s="29"/>
      <c r="K68" s="30"/>
    </row>
    <row r="69" spans="1:11" x14ac:dyDescent="0.25">
      <c r="A69" s="6">
        <v>2029</v>
      </c>
      <c r="B69" s="25">
        <f>+[8]GI_Data_Monthly!$D$601</f>
        <v>3.183825002613863</v>
      </c>
      <c r="C69" s="26">
        <f t="shared" si="4"/>
        <v>5.9469253187530935E-2</v>
      </c>
      <c r="D69" s="5">
        <f t="shared" si="5"/>
        <v>1.9034085090486208E-2</v>
      </c>
      <c r="E69" s="25">
        <f>+[7]GI_Data_Monthly!$D$601</f>
        <v>3.2536594933384708</v>
      </c>
      <c r="F69" s="26">
        <f t="shared" si="6"/>
        <v>6.6882720234078263E-2</v>
      </c>
      <c r="G69" s="5">
        <f t="shared" si="7"/>
        <v>2.0987576161139332E-2</v>
      </c>
      <c r="H69" s="26">
        <f t="shared" si="2"/>
        <v>6.983449072460779E-2</v>
      </c>
      <c r="I69" s="5">
        <f t="shared" si="3"/>
        <v>2.1934148600276426E-2</v>
      </c>
      <c r="J69" s="29"/>
      <c r="K69" s="30"/>
    </row>
    <row r="70" spans="1:11" x14ac:dyDescent="0.25">
      <c r="A70" s="6">
        <v>2030</v>
      </c>
      <c r="B70" s="25">
        <f>+[8]GI_Data_Monthly!$D$613</f>
        <v>3.2432214079240462</v>
      </c>
      <c r="C70" s="26">
        <f t="shared" si="4"/>
        <v>5.9396405310183198E-2</v>
      </c>
      <c r="D70" s="5">
        <f t="shared" si="5"/>
        <v>1.8655675252697623E-2</v>
      </c>
      <c r="E70" s="25">
        <f>+[7]GI_Data_Monthly!$D$613</f>
        <v>3.3214626761839408</v>
      </c>
      <c r="F70" s="26">
        <f t="shared" si="6"/>
        <v>6.7803182845469934E-2</v>
      </c>
      <c r="G70" s="5">
        <f t="shared" si="7"/>
        <v>2.0839053067565949E-2</v>
      </c>
      <c r="H70" s="26">
        <f t="shared" si="2"/>
        <v>7.8241268259894525E-2</v>
      </c>
      <c r="I70" s="5">
        <f t="shared" si="3"/>
        <v>2.4124553466726262E-2</v>
      </c>
      <c r="J70" s="29"/>
      <c r="K70" s="30"/>
    </row>
    <row r="71" spans="1:11" x14ac:dyDescent="0.25">
      <c r="A71" s="6">
        <v>2031</v>
      </c>
      <c r="B71" s="25">
        <f>+[8]GI_Data_Monthly!$D$625</f>
        <v>3.3056340371944208</v>
      </c>
      <c r="C71" s="26">
        <f t="shared" si="4"/>
        <v>6.2412629270374609E-2</v>
      </c>
      <c r="D71" s="5">
        <f t="shared" si="5"/>
        <v>1.9244023586513004E-2</v>
      </c>
      <c r="E71" s="25">
        <f>+[7]GI_Data_Monthly!$D$625</f>
        <v>3.3934692925516585</v>
      </c>
      <c r="F71" s="26">
        <f t="shared" si="6"/>
        <v>7.2006616367717768E-2</v>
      </c>
      <c r="G71" s="5">
        <f t="shared" si="7"/>
        <v>2.1679188775484581E-2</v>
      </c>
      <c r="H71" s="26">
        <f t="shared" si="2"/>
        <v>8.7835255357237685E-2</v>
      </c>
      <c r="I71" s="5">
        <f t="shared" si="3"/>
        <v>2.6571379157199759E-2</v>
      </c>
      <c r="J71" s="29"/>
      <c r="K71" s="30"/>
    </row>
    <row r="72" spans="1:11" x14ac:dyDescent="0.25">
      <c r="A72" s="6">
        <v>2032</v>
      </c>
      <c r="B72" s="25">
        <f>+[8]GI_Data_Monthly!$D$637</f>
        <v>3.3703431779730608</v>
      </c>
      <c r="C72" s="26">
        <f t="shared" si="4"/>
        <v>6.4709140778639984E-2</v>
      </c>
      <c r="D72" s="5">
        <f t="shared" si="5"/>
        <v>1.95754097551466E-2</v>
      </c>
      <c r="E72" s="25">
        <f>+[7]GI_Data_Monthly!$D$637</f>
        <v>3.4658258069509427</v>
      </c>
      <c r="F72" s="26">
        <f t="shared" si="6"/>
        <v>7.2356514399284144E-2</v>
      </c>
      <c r="G72" s="5">
        <f t="shared" si="7"/>
        <v>2.1322283527981156E-2</v>
      </c>
      <c r="H72" s="26">
        <f t="shared" si="2"/>
        <v>9.5482628977881845E-2</v>
      </c>
      <c r="I72" s="5">
        <f t="shared" si="3"/>
        <v>2.8330239366100907E-2</v>
      </c>
      <c r="J72" s="29"/>
      <c r="K72" s="30"/>
    </row>
    <row r="73" spans="1:11" x14ac:dyDescent="0.25">
      <c r="A73" s="6">
        <v>2033</v>
      </c>
      <c r="B73" s="25">
        <f>+[8]GI_Data_Monthly!$D$649</f>
        <v>3.4384363945079226</v>
      </c>
      <c r="C73" s="26">
        <f t="shared" si="4"/>
        <v>6.8093216534861778E-2</v>
      </c>
      <c r="D73" s="5">
        <f t="shared" si="5"/>
        <v>2.0203644833524992E-2</v>
      </c>
      <c r="E73" s="25">
        <f>+[7]GI_Data_Monthly!$D$649</f>
        <v>3.5400996981502235</v>
      </c>
      <c r="F73" s="26">
        <f t="shared" si="6"/>
        <v>7.427389119928085E-2</v>
      </c>
      <c r="G73" s="5">
        <f t="shared" si="7"/>
        <v>2.1430358978318909E-2</v>
      </c>
      <c r="H73" s="26">
        <f t="shared" si="2"/>
        <v>0.10166330364230092</v>
      </c>
      <c r="I73" s="5">
        <f t="shared" si="3"/>
        <v>2.9566725097687874E-2</v>
      </c>
      <c r="J73" s="29"/>
      <c r="K73" s="30"/>
    </row>
    <row r="74" spans="1:11" x14ac:dyDescent="0.25">
      <c r="A74" s="6">
        <v>2034</v>
      </c>
      <c r="B74" s="25">
        <f>+[8]GI_Data_Monthly!$D$661</f>
        <v>3.5068570001752604</v>
      </c>
      <c r="C74" s="26">
        <f t="shared" si="4"/>
        <v>6.8420605667337764E-2</v>
      </c>
      <c r="D74" s="5">
        <f t="shared" si="5"/>
        <v>1.9898755660166634E-2</v>
      </c>
      <c r="E74" s="25">
        <f>+[7]GI_Data_Monthly!$D$661</f>
        <v>3.6158663886703724</v>
      </c>
      <c r="F74" s="26">
        <f t="shared" si="6"/>
        <v>7.5766690520148838E-2</v>
      </c>
      <c r="G74" s="5">
        <f t="shared" si="7"/>
        <v>2.1402417157838416E-2</v>
      </c>
      <c r="H74" s="26">
        <f t="shared" si="2"/>
        <v>0.10900938849511199</v>
      </c>
      <c r="I74" s="5">
        <f t="shared" si="3"/>
        <v>3.1084640317430745E-2</v>
      </c>
      <c r="J74" s="29"/>
      <c r="K74" s="30"/>
    </row>
    <row r="75" spans="1:11" x14ac:dyDescent="0.25">
      <c r="A75" s="6">
        <v>2035</v>
      </c>
      <c r="B75" s="25">
        <f>+[8]GI_Data_Monthly!$D$673</f>
        <v>3.5770369799722066</v>
      </c>
      <c r="C75" s="26">
        <f t="shared" si="4"/>
        <v>7.0179979796946235E-2</v>
      </c>
      <c r="D75" s="5">
        <f t="shared" si="5"/>
        <v>2.0012216008077566E-2</v>
      </c>
      <c r="E75" s="25">
        <f>+[7]GI_Data_Monthly!$D$673</f>
        <v>3.6941520876235714</v>
      </c>
      <c r="F75" s="26">
        <f t="shared" si="6"/>
        <v>7.8285698953199034E-2</v>
      </c>
      <c r="G75" s="5">
        <f t="shared" si="7"/>
        <v>2.1650606117110005E-2</v>
      </c>
      <c r="H75" s="26">
        <f t="shared" si="2"/>
        <v>0.11711510765136479</v>
      </c>
      <c r="I75" s="5">
        <f t="shared" si="3"/>
        <v>3.2740815459021189E-2</v>
      </c>
      <c r="J75" s="29"/>
      <c r="K75" s="30"/>
    </row>
    <row r="76" spans="1:11" x14ac:dyDescent="0.25">
      <c r="A76" s="6">
        <v>2036</v>
      </c>
      <c r="B76" s="25">
        <f>+[8]GI_Data_Monthly!$D$685</f>
        <v>3.6489473959588619</v>
      </c>
      <c r="C76" s="26">
        <f t="shared" si="4"/>
        <v>7.1910415986655263E-2</v>
      </c>
      <c r="D76" s="5">
        <f t="shared" si="5"/>
        <v>2.0103347096851687E-2</v>
      </c>
      <c r="E76" s="25">
        <f>+[7]GI_Data_Monthly!$D$685</f>
        <v>3.773959412142208</v>
      </c>
      <c r="F76" s="26">
        <f t="shared" si="6"/>
        <v>7.9807324518636591E-2</v>
      </c>
      <c r="G76" s="5">
        <f t="shared" si="7"/>
        <v>2.1603692166874522E-2</v>
      </c>
      <c r="H76" s="26">
        <f t="shared" si="2"/>
        <v>0.12501201618334612</v>
      </c>
      <c r="I76" s="5">
        <f t="shared" si="3"/>
        <v>3.4259747433408982E-2</v>
      </c>
      <c r="J76" s="29"/>
      <c r="K76" s="30"/>
    </row>
    <row r="77" spans="1:11" x14ac:dyDescent="0.25">
      <c r="A77" s="6">
        <v>2037</v>
      </c>
      <c r="B77" s="25">
        <f>+[8]GI_Data_Monthly!$D$697</f>
        <v>3.7229560442954313</v>
      </c>
      <c r="C77" s="26">
        <f t="shared" si="4"/>
        <v>7.4008648336569394E-2</v>
      </c>
      <c r="D77" s="5">
        <f t="shared" si="5"/>
        <v>2.028219108297713E-2</v>
      </c>
      <c r="E77" s="25">
        <f>+[7]GI_Data_Monthly!$D$697</f>
        <v>3.8561839632529993</v>
      </c>
      <c r="F77" s="26">
        <f t="shared" si="6"/>
        <v>8.22245511107913E-2</v>
      </c>
      <c r="G77" s="5">
        <f t="shared" si="7"/>
        <v>2.1787343776471069E-2</v>
      </c>
      <c r="H77" s="26">
        <f t="shared" si="2"/>
        <v>0.13322791895756803</v>
      </c>
      <c r="I77" s="5">
        <f t="shared" si="3"/>
        <v>3.5785520261972792E-2</v>
      </c>
      <c r="J77" s="29"/>
      <c r="K77" s="30"/>
    </row>
    <row r="78" spans="1:11" x14ac:dyDescent="0.25">
      <c r="A78" s="6">
        <v>2038</v>
      </c>
      <c r="B78" s="25">
        <f>+[8]GI_Data_Monthly!$D$709</f>
        <v>3.7997722451253289</v>
      </c>
      <c r="C78" s="26">
        <f t="shared" si="4"/>
        <v>7.6816200829897596E-2</v>
      </c>
      <c r="D78" s="5">
        <f t="shared" si="5"/>
        <v>2.063312054075972E-2</v>
      </c>
      <c r="E78" s="25">
        <f>+[7]GI_Data_Monthly!$D$709</f>
        <v>3.9416864216053984</v>
      </c>
      <c r="F78" s="26">
        <f t="shared" si="6"/>
        <v>8.5502458352399113E-2</v>
      </c>
      <c r="G78" s="5">
        <f t="shared" si="7"/>
        <v>2.2172816226399883E-2</v>
      </c>
      <c r="H78" s="26">
        <f t="shared" si="2"/>
        <v>0.14191417648006954</v>
      </c>
      <c r="I78" s="5">
        <f t="shared" si="3"/>
        <v>3.7348074391071462E-2</v>
      </c>
      <c r="J78" s="29"/>
      <c r="K78" s="30"/>
    </row>
    <row r="79" spans="1:11" x14ac:dyDescent="0.25">
      <c r="A79" s="6">
        <v>2039</v>
      </c>
      <c r="B79" s="25">
        <f>+[8]GI_Data_Monthly!$D$721</f>
        <v>3.8786855021448203</v>
      </c>
      <c r="C79" s="26">
        <f t="shared" si="4"/>
        <v>7.8913257019491478E-2</v>
      </c>
      <c r="D79" s="5">
        <f t="shared" si="5"/>
        <v>2.0767891317888365E-2</v>
      </c>
      <c r="E79" s="25">
        <f>+[7]GI_Data_Monthly!$D$721</f>
        <v>4.0314835556809658</v>
      </c>
      <c r="F79" s="26">
        <f t="shared" si="6"/>
        <v>8.9797134075567442E-2</v>
      </c>
      <c r="G79" s="5">
        <f t="shared" si="7"/>
        <v>2.2781399754015386E-2</v>
      </c>
      <c r="H79" s="26">
        <f t="shared" si="2"/>
        <v>0.15279805353614551</v>
      </c>
      <c r="I79" s="5">
        <f t="shared" si="3"/>
        <v>3.9394287949268358E-2</v>
      </c>
      <c r="J79" s="29"/>
      <c r="K79" s="30"/>
    </row>
    <row r="80" spans="1:11" x14ac:dyDescent="0.25">
      <c r="A80" s="6">
        <v>2040</v>
      </c>
      <c r="B80" s="25">
        <f>+[8]GI_Data_Monthly!$D$733</f>
        <v>3.9588012541874917</v>
      </c>
      <c r="C80" s="26">
        <f t="shared" si="4"/>
        <v>8.0115752042671406E-2</v>
      </c>
      <c r="D80" s="5">
        <f t="shared" si="5"/>
        <v>2.0655387501350431E-2</v>
      </c>
      <c r="E80" s="25">
        <f>+[7]GI_Data_Monthly!$D$733</f>
        <v>4.1216762289819817</v>
      </c>
      <c r="F80" s="26">
        <f t="shared" si="6"/>
        <v>9.019267330101588E-2</v>
      </c>
      <c r="G80" s="5">
        <f t="shared" si="7"/>
        <v>2.2372080167342157E-2</v>
      </c>
      <c r="H80" s="26">
        <f t="shared" si="2"/>
        <v>0.16287497479448998</v>
      </c>
      <c r="I80" s="5">
        <f t="shared" si="3"/>
        <v>4.1142498533415006E-2</v>
      </c>
      <c r="J80" s="29"/>
    </row>
    <row r="81" spans="2:10" x14ac:dyDescent="0.25">
      <c r="B81" s="26"/>
      <c r="C81" s="26"/>
      <c r="D81" s="5"/>
      <c r="E81" s="26"/>
      <c r="F81" s="26"/>
      <c r="G81" s="5"/>
      <c r="H81" s="26"/>
      <c r="I81" s="5"/>
      <c r="J81" s="29"/>
    </row>
    <row r="82" spans="2:10" x14ac:dyDescent="0.25">
      <c r="B82" s="32"/>
      <c r="C82" s="26"/>
      <c r="D82" s="5"/>
      <c r="E82" s="26"/>
      <c r="F82" s="26"/>
      <c r="G82" s="5"/>
      <c r="H82" s="26"/>
      <c r="I82" s="5"/>
    </row>
    <row r="83" spans="2:10" x14ac:dyDescent="0.25">
      <c r="B83" s="32"/>
    </row>
    <row r="84" spans="2:10" x14ac:dyDescent="0.25">
      <c r="B84" s="32"/>
    </row>
    <row r="85" spans="2:10" x14ac:dyDescent="0.25">
      <c r="B85" s="32"/>
    </row>
    <row r="86" spans="2:10" x14ac:dyDescent="0.25">
      <c r="B86" s="32"/>
    </row>
    <row r="87" spans="2:10" x14ac:dyDescent="0.25">
      <c r="B87" s="32"/>
    </row>
    <row r="88" spans="2:10" x14ac:dyDescent="0.25">
      <c r="B88" s="32"/>
    </row>
    <row r="89" spans="2:10" x14ac:dyDescent="0.25">
      <c r="B89" s="32"/>
    </row>
    <row r="90" spans="2:10" x14ac:dyDescent="0.25">
      <c r="B90" s="32"/>
    </row>
    <row r="91" spans="2:10" x14ac:dyDescent="0.25">
      <c r="B91" s="32"/>
    </row>
    <row r="92" spans="2:10" x14ac:dyDescent="0.25">
      <c r="B92" s="32"/>
    </row>
    <row r="93" spans="2:10" x14ac:dyDescent="0.25">
      <c r="B93" s="32"/>
    </row>
    <row r="94" spans="2:10" ht="12.75" x14ac:dyDescent="0.2">
      <c r="B94" s="32"/>
    </row>
    <row r="95" spans="2:10" ht="12.75" x14ac:dyDescent="0.2">
      <c r="B95" s="32"/>
    </row>
    <row r="96" spans="2:10" x14ac:dyDescent="0.25">
      <c r="B96" s="32"/>
    </row>
  </sheetData>
  <mergeCells count="7">
    <mergeCell ref="A4:I4"/>
    <mergeCell ref="B6:H6"/>
    <mergeCell ref="B13:H13"/>
    <mergeCell ref="A51:I51"/>
    <mergeCell ref="C53:D53"/>
    <mergeCell ref="F53:G53"/>
    <mergeCell ref="H53:I53"/>
  </mergeCells>
  <printOptions horizontalCentered="1"/>
  <pageMargins left="0.32" right="0.24" top="0.33" bottom="0.27" header="0.5" footer="0.5"/>
  <pageSetup scale="77" orientation="portrait" r:id="rId1"/>
  <headerFooter alignWithMargins="0"/>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CPI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2016-04-20T00:33:24Z</dcterms:created>
  <dcterms:modified xsi:type="dcterms:W3CDTF">2016-04-20T02:00:47Z</dcterms:modified>
</cp:coreProperties>
</file>