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B31" i="3" l="1"/>
  <c r="C30" i="3" l="1"/>
  <c r="C29" i="3"/>
  <c r="C31" i="3" s="1"/>
  <c r="D2" i="3" l="1"/>
  <c r="E2" i="2"/>
  <c r="C10" i="2" l="1"/>
  <c r="C11" i="2" s="1"/>
  <c r="C8" i="3" s="1"/>
  <c r="C10" i="3" s="1"/>
  <c r="C18" i="3" s="1"/>
  <c r="C22" i="3" s="1"/>
  <c r="D10" i="2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L11" i="2"/>
  <c r="L8" i="3" s="1"/>
  <c r="L10" i="3" s="1"/>
  <c r="L18" i="3" s="1"/>
  <c r="L22" i="3" s="1"/>
  <c r="D11" i="2"/>
  <c r="D8" i="3" s="1"/>
  <c r="D10" i="3" s="1"/>
  <c r="D18" i="3" s="1"/>
  <c r="D22" i="3" s="1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<sst xmlns="http://schemas.openxmlformats.org/spreadsheetml/2006/main" count="179" uniqueCount="93">
  <si>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</si>
  <si>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</si>
  <si>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</si>
  <si>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</si>
  <si>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</si>
  <si>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</si>
  <si>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</si>
  <si>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</si>
  <si>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</si>
  <si>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</si>
  <si>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</si>
  <si>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</si>
  <si>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</si>
  <si>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</si>
  <si>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</si>
  <si>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</si>
  <si>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</si>
  <si>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</si>
  <si>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</si>
  <si>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</si>
  <si>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</si>
  <si>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</si>
  <si>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</si>
  <si>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</si>
  <si>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</si>
  <si>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</si>
  <si>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</si>
  <si>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</si>
  <si>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</si>
  <si>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</si>
  <si>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</si>
  <si>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</si>
  <si>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</si>
  <si>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</si>
  <si>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</si>
  <si>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</si>
  <si>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</si>
  <si>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</si>
  <si>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</si>
  <si>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</si>
  <si>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</si>
  <si>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</si>
  <si>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</si>
  <si>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</si>
  <si>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</si>
  <si>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</si>
  <si>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</si>
  <si>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</si>
  <si>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</si>
  <si>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</si>
  <si>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</si>
  <si>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</si>
  <si>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</si>
  <si>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</si>
  <si>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</si>
  <si>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</si>
  <si>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</si>
  <si>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</si>
  <si>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</si>
  <si>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</si>
  <si>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</si>
  <si>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</si>
  <si>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</si>
  <si>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</si>
  <si>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</si>
  <si>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</si>
  <si>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</si>
  <si>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</si>
  <si>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</si>
  <si>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</si>
  <si>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</si>
  <si>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</si>
  <si>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</si>
  <si>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</si>
  <si>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</si>
  <si>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</si>
  <si>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</si>
  <si>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</si>
  <si>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</si>
  <si>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</si>
  <si>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</si>
  <si>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</si>
  <si>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</si>
  <si>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</si>
  <si>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2019 THROUGH DECEMBER 2019</t>
  </si>
  <si>
    <t>Delivered Energy at Generation</t>
  </si>
  <si>
    <t>Retail</t>
  </si>
  <si>
    <t>Wholesale</t>
  </si>
  <si>
    <t>FPL 001084                                                                                                          Indiantown Cogen</t>
  </si>
  <si>
    <t>FPL 001085                                                                                                          Indiantown Cogen</t>
  </si>
  <si>
    <t>FPL 001086                                                                                                          Indiantown Cogen</t>
  </si>
  <si>
    <t>FPL 001087                                                                                                          Indiantown Cogen</t>
  </si>
  <si>
    <t>FPL 001088    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</si>
</sst>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5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tabSelected="1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2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18978.343355131525</v>
      </c>
      <c r="C8" s="10"/>
      <c r="D8" s="10"/>
      <c r="E8" s="10">
        <f>+B8+C8+D8</f>
        <v>18978.343355131525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18978.343355131525</v>
      </c>
      <c r="C10" s="14">
        <f>+C8+C9</f>
        <v>0</v>
      </c>
      <c r="D10" s="14">
        <f>+D8+D9</f>
        <v>0</v>
      </c>
      <c r="E10" s="14">
        <f>+E8+E9</f>
        <v>18978.343355131525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18978.343355131525</v>
      </c>
      <c r="C16" s="17">
        <f t="shared" ref="C16:E16" si="0">C10-C12-C14</f>
        <v>0</v>
      </c>
      <c r="D16" s="17">
        <f t="shared" si="0"/>
        <v>0</v>
      </c>
      <c r="E16" s="17">
        <f t="shared" si="0"/>
        <v>18978.343355131525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18992.007762347221</v>
      </c>
      <c r="C18" s="19">
        <f t="shared" ref="C18:E18" si="1">C16*1.00072</f>
        <v>0</v>
      </c>
      <c r="D18" s="19">
        <f t="shared" si="1"/>
        <v>0</v>
      </c>
      <c r="E18" s="19">
        <f t="shared" si="1"/>
        <v>18992.007762347221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2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2019 THROUGH DECEMBER 2019</v>
      </c>
      <c r="F2" s="24"/>
      <c r="G2" s="24"/>
    </row>
    <row r="3" spans="1:17" x14ac:dyDescent="0.25">
      <c r="G3" s="25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3" t="s">
        <v>33</v>
      </c>
      <c r="B7" s="93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3" t="s">
        <v>32</v>
      </c>
      <c r="P7" s="94"/>
      <c r="Q7" s="93"/>
    </row>
    <row r="8" spans="1:17" ht="22.5" x14ac:dyDescent="0.25">
      <c r="A8" s="93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1666.6666666666681</v>
      </c>
      <c r="C10" s="29">
        <f t="shared" ref="C10:M10" si="0">$N$10/12</f>
        <v>1666.6666666666681</v>
      </c>
      <c r="D10" s="29">
        <f t="shared" si="0"/>
        <v>1666.6666666666681</v>
      </c>
      <c r="E10" s="29">
        <f t="shared" si="0"/>
        <v>1666.6666666666681</v>
      </c>
      <c r="F10" s="29">
        <f t="shared" si="0"/>
        <v>1666.6666666666681</v>
      </c>
      <c r="G10" s="29">
        <f t="shared" si="0"/>
        <v>1666.6666666666681</v>
      </c>
      <c r="H10" s="29">
        <f t="shared" si="0"/>
        <v>1666.6666666666681</v>
      </c>
      <c r="I10" s="29">
        <f t="shared" si="0"/>
        <v>1666.6666666666681</v>
      </c>
      <c r="J10" s="29">
        <f t="shared" si="0"/>
        <v>1666.6666666666681</v>
      </c>
      <c r="K10" s="29">
        <f t="shared" si="0"/>
        <v>1666.6666666666681</v>
      </c>
      <c r="L10" s="29">
        <f t="shared" si="0"/>
        <v>1666.6666666666681</v>
      </c>
      <c r="M10" s="29">
        <f t="shared" si="0"/>
        <v>1666.6666666666681</v>
      </c>
      <c r="N10" s="32">
        <v>20000.000000000018</v>
      </c>
      <c r="O10" s="33">
        <f>SUM(B10:M10)</f>
        <v>20000.000000000018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1666.6666666666681</v>
      </c>
      <c r="C11" s="35">
        <f t="shared" si="1"/>
        <v>1666.6666666666681</v>
      </c>
      <c r="D11" s="35">
        <f t="shared" si="1"/>
        <v>1666.6666666666681</v>
      </c>
      <c r="E11" s="35">
        <f t="shared" si="1"/>
        <v>1666.6666666666681</v>
      </c>
      <c r="F11" s="35">
        <f t="shared" si="1"/>
        <v>1666.6666666666681</v>
      </c>
      <c r="G11" s="35">
        <f t="shared" si="1"/>
        <v>1666.6666666666681</v>
      </c>
      <c r="H11" s="35">
        <f t="shared" si="1"/>
        <v>1666.6666666666681</v>
      </c>
      <c r="I11" s="35">
        <f t="shared" si="1"/>
        <v>1666.6666666666681</v>
      </c>
      <c r="J11" s="35">
        <f t="shared" si="1"/>
        <v>1666.6666666666681</v>
      </c>
      <c r="K11" s="35">
        <f t="shared" si="1"/>
        <v>1666.6666666666681</v>
      </c>
      <c r="L11" s="35">
        <f t="shared" si="1"/>
        <v>1666.6666666666681</v>
      </c>
      <c r="M11" s="35">
        <f t="shared" si="1"/>
        <v>1666.6666666666681</v>
      </c>
      <c r="N11" s="35">
        <f t="shared" si="1"/>
        <v>20000.000000000018</v>
      </c>
      <c r="O11" s="35">
        <f t="shared" si="1"/>
        <v>20000.000000000018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2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2019 THROUGH DECEMBER 2019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1666.6666666666681</v>
      </c>
      <c r="C8" s="42">
        <f>ECRC_42_2P_1!C11</f>
        <v>1666.6666666666681</v>
      </c>
      <c r="D8" s="42">
        <f>ECRC_42_2P_1!D11</f>
        <v>1666.6666666666681</v>
      </c>
      <c r="E8" s="42">
        <f>ECRC_42_2P_1!E11</f>
        <v>1666.6666666666681</v>
      </c>
      <c r="F8" s="42">
        <f>ECRC_42_2P_1!F11</f>
        <v>1666.6666666666681</v>
      </c>
      <c r="G8" s="42">
        <f>ECRC_42_2P_1!G11</f>
        <v>1666.6666666666681</v>
      </c>
      <c r="H8" s="42">
        <f>ECRC_42_2P_1!H11</f>
        <v>1666.6666666666681</v>
      </c>
      <c r="I8" s="42">
        <f>ECRC_42_2P_1!I11</f>
        <v>1666.6666666666681</v>
      </c>
      <c r="J8" s="42">
        <f>ECRC_42_2P_1!J11</f>
        <v>1666.6666666666681</v>
      </c>
      <c r="K8" s="42">
        <f>ECRC_42_2P_1!K11</f>
        <v>1666.6666666666681</v>
      </c>
      <c r="L8" s="42">
        <f>ECRC_42_2P_1!L11</f>
        <v>1666.6666666666681</v>
      </c>
      <c r="M8" s="42">
        <f>ECRC_42_2P_1!M11</f>
        <v>1666.6666666666681</v>
      </c>
      <c r="N8" s="42">
        <f>SUM(B8:M8)</f>
        <v>20000.000000000018</v>
      </c>
    </row>
    <row r="10" spans="1:14" x14ac:dyDescent="0.25">
      <c r="A10" s="41" t="s">
        <v>50</v>
      </c>
      <c r="B10" s="42">
        <f>B8</f>
        <v>1666.6666666666681</v>
      </c>
      <c r="C10" s="42">
        <f t="shared" ref="C10:M10" si="0">C8</f>
        <v>1666.6666666666681</v>
      </c>
      <c r="D10" s="42">
        <f t="shared" si="0"/>
        <v>1666.6666666666681</v>
      </c>
      <c r="E10" s="42">
        <f t="shared" si="0"/>
        <v>1666.6666666666681</v>
      </c>
      <c r="F10" s="42">
        <f t="shared" si="0"/>
        <v>1666.6666666666681</v>
      </c>
      <c r="G10" s="42">
        <f t="shared" si="0"/>
        <v>1666.6666666666681</v>
      </c>
      <c r="H10" s="42">
        <f t="shared" si="0"/>
        <v>1666.6666666666681</v>
      </c>
      <c r="I10" s="42">
        <f t="shared" si="0"/>
        <v>1666.6666666666681</v>
      </c>
      <c r="J10" s="42">
        <f t="shared" si="0"/>
        <v>1666.6666666666681</v>
      </c>
      <c r="K10" s="42">
        <f t="shared" si="0"/>
        <v>1666.6666666666681</v>
      </c>
      <c r="L10" s="42">
        <f t="shared" si="0"/>
        <v>1666.6666666666681</v>
      </c>
      <c r="M10" s="42">
        <f t="shared" si="0"/>
        <v>1666.6666666666681</v>
      </c>
      <c r="N10" s="42">
        <f>SUM(B10:M10)</f>
        <v>20000.000000000018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f>$C$29</f>
        <v>0.94891716775657542</v>
      </c>
      <c r="C14" s="43">
        <f t="shared" ref="C14:M14" si="1">$C$29</f>
        <v>0.94891716775657542</v>
      </c>
      <c r="D14" s="43">
        <f t="shared" si="1"/>
        <v>0.94891716775657542</v>
      </c>
      <c r="E14" s="43">
        <f t="shared" si="1"/>
        <v>0.94891716775657542</v>
      </c>
      <c r="F14" s="43">
        <f t="shared" si="1"/>
        <v>0.94891716775657542</v>
      </c>
      <c r="G14" s="43">
        <f t="shared" si="1"/>
        <v>0.94891716775657542</v>
      </c>
      <c r="H14" s="43">
        <f t="shared" si="1"/>
        <v>0.94891716775657542</v>
      </c>
      <c r="I14" s="43">
        <f t="shared" si="1"/>
        <v>0.94891716775657542</v>
      </c>
      <c r="J14" s="43">
        <f t="shared" si="1"/>
        <v>0.94891716775657542</v>
      </c>
      <c r="K14" s="43">
        <f t="shared" si="1"/>
        <v>0.94891716775657542</v>
      </c>
      <c r="L14" s="43">
        <f t="shared" si="1"/>
        <v>0.94891716775657542</v>
      </c>
      <c r="M14" s="43">
        <f t="shared" si="1"/>
        <v>0.94891716775657542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1581.5286129276271</v>
      </c>
      <c r="C18" s="42">
        <f t="shared" ref="C18:M18" si="2">C10*C14</f>
        <v>1581.5286129276271</v>
      </c>
      <c r="D18" s="42">
        <f t="shared" si="2"/>
        <v>1581.5286129276271</v>
      </c>
      <c r="E18" s="42">
        <f t="shared" si="2"/>
        <v>1581.5286129276271</v>
      </c>
      <c r="F18" s="42">
        <f t="shared" si="2"/>
        <v>1581.5286129276271</v>
      </c>
      <c r="G18" s="42">
        <f t="shared" si="2"/>
        <v>1581.5286129276271</v>
      </c>
      <c r="H18" s="42">
        <f t="shared" si="2"/>
        <v>1581.5286129276271</v>
      </c>
      <c r="I18" s="42">
        <f t="shared" si="2"/>
        <v>1581.5286129276271</v>
      </c>
      <c r="J18" s="42">
        <f t="shared" si="2"/>
        <v>1581.5286129276271</v>
      </c>
      <c r="K18" s="42">
        <f t="shared" si="2"/>
        <v>1581.5286129276271</v>
      </c>
      <c r="L18" s="42">
        <f t="shared" si="2"/>
        <v>1581.5286129276271</v>
      </c>
      <c r="M18" s="42">
        <f t="shared" si="2"/>
        <v>1581.5286129276271</v>
      </c>
      <c r="N18" s="42">
        <f>SUM(B18:M18)</f>
        <v>18978.343355131525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1581.5286129276271</v>
      </c>
      <c r="C22" s="46">
        <f t="shared" ref="C22:M22" si="3">C18</f>
        <v>1581.5286129276271</v>
      </c>
      <c r="D22" s="46">
        <f t="shared" si="3"/>
        <v>1581.5286129276271</v>
      </c>
      <c r="E22" s="46">
        <f t="shared" si="3"/>
        <v>1581.5286129276271</v>
      </c>
      <c r="F22" s="46">
        <f t="shared" si="3"/>
        <v>1581.5286129276271</v>
      </c>
      <c r="G22" s="46">
        <f t="shared" si="3"/>
        <v>1581.5286129276271</v>
      </c>
      <c r="H22" s="46">
        <f t="shared" si="3"/>
        <v>1581.5286129276271</v>
      </c>
      <c r="I22" s="46">
        <f t="shared" si="3"/>
        <v>1581.5286129276271</v>
      </c>
      <c r="J22" s="46">
        <f t="shared" si="3"/>
        <v>1581.5286129276271</v>
      </c>
      <c r="K22" s="46">
        <f t="shared" si="3"/>
        <v>1581.5286129276271</v>
      </c>
      <c r="L22" s="46">
        <f t="shared" si="3"/>
        <v>1581.5286129276271</v>
      </c>
      <c r="M22" s="46">
        <f t="shared" si="3"/>
        <v>1581.5286129276271</v>
      </c>
      <c r="N22" s="47">
        <f>SUM(B22:M22)</f>
        <v>18978.343355131525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/>
    </row>
    <row r="27" spans="1:14" x14ac:dyDescent="0.25">
      <c r="A27" s="49"/>
    </row>
    <row r="28" spans="1:14" x14ac:dyDescent="0.25">
      <c r="A28" s="49" t="s">
        <v>85</v>
      </c>
    </row>
    <row r="29" spans="1:14" x14ac:dyDescent="0.25">
      <c r="A29" s="49" t="s">
        <v>86</v>
      </c>
      <c r="B29" s="50">
        <v>112366840.90552633</v>
      </c>
      <c r="C29" s="51">
        <f>B29/B31</f>
        <v>0.94891716775657542</v>
      </c>
    </row>
    <row r="30" spans="1:14" x14ac:dyDescent="0.25">
      <c r="A30" s="49" t="s">
        <v>87</v>
      </c>
      <c r="B30" s="50">
        <v>6049017.4261164386</v>
      </c>
      <c r="C30" s="51">
        <f>B30/B31</f>
        <v>5.1082832243424588E-2</v>
      </c>
    </row>
    <row r="31" spans="1:14" x14ac:dyDescent="0.25">
      <c r="A31" s="49" t="s">
        <v>9</v>
      </c>
      <c r="B31" s="50">
        <f>SUM(B29:B30)</f>
        <v>118415858.33164276</v>
      </c>
      <c r="C31" s="51">
        <f>SUM(C29:C30)</f>
        <v>1</v>
      </c>
    </row>
    <row r="32" spans="1:14" x14ac:dyDescent="0.25">
      <c r="A32" s="49"/>
    </row>
    <row r="33" spans="1:2" x14ac:dyDescent="0.25">
      <c r="A33" s="49"/>
      <c r="B33" s="50">
        <v>118415858.33164276</v>
      </c>
    </row>
    <row r="34" spans="1:2" x14ac:dyDescent="0.25">
      <c r="A34" s="49"/>
    </row>
    <row r="35" spans="1:2" x14ac:dyDescent="0.25">
      <c r="A35" s="49"/>
    </row>
    <row r="36" spans="1:2" x14ac:dyDescent="0.25">
      <c r="A36" s="49"/>
    </row>
    <row r="37" spans="1:2" x14ac:dyDescent="0.25">
      <c r="A37" s="49"/>
    </row>
    <row r="38" spans="1:2" x14ac:dyDescent="0.25">
      <c r="A38" s="49"/>
    </row>
    <row r="39" spans="1:2" x14ac:dyDescent="0.25">
      <c r="A39" s="49"/>
    </row>
    <row r="40" spans="1:2" x14ac:dyDescent="0.25">
      <c r="A40" s="49"/>
    </row>
    <row r="41" spans="1:2" x14ac:dyDescent="0.25">
      <c r="A41" s="49"/>
    </row>
    <row r="42" spans="1:2" x14ac:dyDescent="0.25">
      <c r="A42" s="49"/>
    </row>
    <row r="43" spans="1:2" x14ac:dyDescent="0.25">
      <c r="A43" s="49"/>
    </row>
    <row r="44" spans="1:2" x14ac:dyDescent="0.25">
      <c r="A44" s="49"/>
    </row>
    <row r="45" spans="1:2" x14ac:dyDescent="0.25">
      <c r="A45" s="49"/>
    </row>
    <row r="46" spans="1:2" x14ac:dyDescent="0.25">
      <c r="A46" s="49"/>
    </row>
    <row r="47" spans="1:2" x14ac:dyDescent="0.25">
      <c r="A47" s="49"/>
    </row>
    <row r="48" spans="1:2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2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57730448509</v>
      </c>
      <c r="E7" s="58">
        <v>11246028.543345612</v>
      </c>
      <c r="F7" s="58">
        <v>11543165.466967372</v>
      </c>
      <c r="G7" s="59">
        <v>1.0646691328274209</v>
      </c>
      <c r="H7" s="59">
        <v>1.0486554726996764</v>
      </c>
      <c r="I7" s="60">
        <v>60539350770.36972</v>
      </c>
      <c r="J7" s="58">
        <v>11973299.456996197</v>
      </c>
      <c r="K7" s="58">
        <v>12289651.967799583</v>
      </c>
      <c r="L7" s="61">
        <v>0.53273859638856513</v>
      </c>
      <c r="M7" s="61">
        <v>0.58977352112266579</v>
      </c>
      <c r="N7" s="61">
        <v>0.57664769122591364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108471946007</v>
      </c>
      <c r="E9" s="60">
        <v>19087148.750171527</v>
      </c>
      <c r="F9" s="60">
        <v>20038328.839946292</v>
      </c>
      <c r="G9" s="63" t="s">
        <v>5</v>
      </c>
      <c r="H9" s="63" t="s">
        <v>5</v>
      </c>
      <c r="I9" s="60">
        <v>113638004043.19487</v>
      </c>
      <c r="J9" s="60">
        <v>20301520.885855258</v>
      </c>
      <c r="K9" s="60">
        <v>21312236.491700195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zoomScale="130" zoomScaleNormal="130" workbookViewId="0"/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2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0.53273859638856513</v>
      </c>
      <c r="C7" s="73">
        <v>0.58977352112266579</v>
      </c>
      <c r="D7" s="74">
        <v>0.57664769122591364</v>
      </c>
      <c r="E7" s="75">
        <v>10117.775557913592</v>
      </c>
      <c r="F7" s="75"/>
      <c r="G7" s="75"/>
      <c r="H7" s="75">
        <v>10117.775557913592</v>
      </c>
      <c r="I7" s="75">
        <v>57730448509</v>
      </c>
      <c r="J7" s="76">
        <v>1.7525891135829755E-7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18992.007762347221</v>
      </c>
      <c r="F9" s="83"/>
      <c r="G9" s="83"/>
      <c r="H9" s="83">
        <v>18992.007762347228</v>
      </c>
      <c r="I9" s="83">
        <v>108471946007</v>
      </c>
      <c r="J9" s="84">
        <v>1.7508681702015026E-7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88"/>
    </row>
    <row r="13" spans="1:12" x14ac:dyDescent="0.25">
      <c r="A13" s="85"/>
      <c r="E13" s="88"/>
    </row>
    <row r="14" spans="1:12" x14ac:dyDescent="0.25">
      <c r="A14" s="85"/>
      <c r="E14" s="88"/>
    </row>
    <row r="15" spans="1:12" x14ac:dyDescent="0.25">
      <c r="A15" s="85"/>
      <c r="E15" s="88"/>
    </row>
    <row r="16" spans="1:12" x14ac:dyDescent="0.25">
      <c r="A16" s="85"/>
      <c r="E16" s="88"/>
    </row>
    <row r="17" spans="1:5" x14ac:dyDescent="0.25">
      <c r="A17" s="85"/>
      <c r="E17" s="88"/>
    </row>
    <row r="18" spans="1:5" x14ac:dyDescent="0.25">
      <c r="A18" s="85"/>
      <c r="E18" s="88"/>
    </row>
    <row r="19" spans="1:5" x14ac:dyDescent="0.25">
      <c r="A19" s="85"/>
      <c r="E19" s="88"/>
    </row>
    <row r="20" spans="1:5" x14ac:dyDescent="0.25">
      <c r="A20" s="89"/>
      <c r="E20" s="88"/>
    </row>
    <row r="21" spans="1:5" x14ac:dyDescent="0.25">
      <c r="A21" s="89"/>
      <c r="E21" s="88"/>
    </row>
    <row r="22" spans="1:5" x14ac:dyDescent="0.25">
      <c r="A22" s="89"/>
      <c r="E22" s="88"/>
    </row>
    <row r="23" spans="1:5" x14ac:dyDescent="0.25">
      <c r="A23" s="89"/>
      <c r="E23" s="88"/>
    </row>
    <row r="24" spans="1:5" x14ac:dyDescent="0.25">
      <c r="A24" s="89"/>
      <c r="E24" s="88"/>
    </row>
    <row r="25" spans="1:5" x14ac:dyDescent="0.25">
      <c r="A25" s="90"/>
      <c r="E25" s="88"/>
    </row>
    <row r="26" spans="1:5" x14ac:dyDescent="0.25">
      <c r="A26" s="90"/>
      <c r="E26" s="16"/>
    </row>
    <row r="27" spans="1:5" x14ac:dyDescent="0.25">
      <c r="A27" s="90"/>
      <c r="E27" s="91"/>
    </row>
    <row r="28" spans="1:5" x14ac:dyDescent="0.25">
      <c r="A28" s="90"/>
      <c r="E28" s="16"/>
    </row>
    <row r="29" spans="1:5" x14ac:dyDescent="0.25">
      <c r="A29" s="90"/>
      <c r="E29" s="16"/>
    </row>
    <row r="30" spans="1:5" x14ac:dyDescent="0.25">
      <c r="A30" s="90"/>
    </row>
    <row r="31" spans="1:5" x14ac:dyDescent="0.25">
      <c r="A31" s="90"/>
    </row>
    <row r="32" spans="1:5" x14ac:dyDescent="0.25">
      <c r="A32" s="90"/>
    </row>
    <row r="33" spans="1:12" x14ac:dyDescent="0.25">
      <c r="A33" s="90"/>
    </row>
    <row r="34" spans="1:12" x14ac:dyDescent="0.25">
      <c r="A34" s="90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2016-08-08T17:58:51Z</dcterms:created>
  <dcterms:modified xsi:type="dcterms:W3CDTF">2016-08-08T17:58:53Z</dcterms:modified>
</cp:coreProperties>
</file>