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/>
  </bookViews>
  <sheets>
    <sheet name="Appendix A-2 Other Prod Accrual" sheetId="1" r:id="rId1"/>
  </sheets>
  <definedNames>
    <definedName name="_xlnm.Print_Area" localSheetId="0">'Appendix A-2 Other Prod Accrual'!$A$1:$J$42</definedName>
    <definedName name="_xlnm.Print_Titles" localSheetId="0">'Appendix A-2 Other Prod Accrual'!$1:$9</definedName>
  </definedNames>
  <calcPr calcId="145621"/>
</workbook>
</file>

<file path=xl/calcChain.xml><?xml version="1.0" encoding="utf-8"?>
<calcChain xmlns="http://schemas.openxmlformats.org/spreadsheetml/2006/main">
  <c r="H42" i="1" l="1"/>
  <c r="D14" i="1" l="1"/>
  <c r="D31" i="1"/>
  <c r="D22" i="1"/>
  <c r="F14" i="1"/>
  <c r="F22" i="1"/>
  <c r="F31" i="1"/>
  <c r="F40" i="1"/>
  <c r="D40" i="1"/>
  <c r="J14" i="1"/>
  <c r="D42" i="1" l="1"/>
  <c r="J40" i="1"/>
  <c r="J22" i="1"/>
  <c r="H22" i="1" s="1"/>
  <c r="J31" i="1"/>
  <c r="H31" i="1" s="1"/>
  <c r="F42" i="1"/>
  <c r="H14" i="1"/>
  <c r="J42" i="1" l="1"/>
  <c r="H40" i="1"/>
</calcChain>
</file>

<file path=xl/sharedStrings.xml><?xml version="1.0" encoding="utf-8"?>
<sst xmlns="http://schemas.openxmlformats.org/spreadsheetml/2006/main" count="49" uniqueCount="28">
  <si>
    <t>GULF POWER</t>
  </si>
  <si>
    <t>As of December 31, 2016</t>
  </si>
  <si>
    <t>Proposed</t>
  </si>
  <si>
    <t>Account</t>
  </si>
  <si>
    <t>Description</t>
  </si>
  <si>
    <t>Plant Balance</t>
  </si>
  <si>
    <t>Book Reserve</t>
  </si>
  <si>
    <t>Rate</t>
  </si>
  <si>
    <t xml:space="preserve">PACE PLANT  </t>
  </si>
  <si>
    <t>Prime Movers</t>
  </si>
  <si>
    <t>Generators</t>
  </si>
  <si>
    <t>Accessory Electric Equipment</t>
  </si>
  <si>
    <t>Total Pace Plant</t>
  </si>
  <si>
    <t>PERDIDO LANDFILL</t>
  </si>
  <si>
    <t>Structures and Improvements</t>
  </si>
  <si>
    <t>Fuel Holders</t>
  </si>
  <si>
    <t>Total Perdido Landfill</t>
  </si>
  <si>
    <t xml:space="preserve"> </t>
  </si>
  <si>
    <t>SMITH CT</t>
  </si>
  <si>
    <t>Total Smith CT</t>
  </si>
  <si>
    <t>SMITH CC</t>
  </si>
  <si>
    <t>Total Smith CC</t>
  </si>
  <si>
    <t>Total Other Production</t>
  </si>
  <si>
    <t>Computation of Composite Accrual Rate</t>
  </si>
  <si>
    <t xml:space="preserve"> Other Production Plant</t>
  </si>
  <si>
    <t>Misc. Power Plant Equipment</t>
  </si>
  <si>
    <t>Annual Accrual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</si>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</sst>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70" formatCode="_(&quot;$&quot;* #,##0_);_(&quot;$&quot;* \(#,##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2" fillId="0" borderId="0" xfId="0" applyFont="1"/>
    <xf numFmtId="0" fontId="7" fillId="0" borderId="0" xfId="0" applyFont="1" applyBorder="1"/>
    <xf numFmtId="165" fontId="7" fillId="0" borderId="0" xfId="0" applyNumberFormat="1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39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18" applyFont="1"/>
    <xf numFmtId="165" fontId="6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70" fontId="7" fillId="0" borderId="0" xfId="1" applyNumberFormat="1" applyFont="1"/>
    <xf numFmtId="170" fontId="7" fillId="0" borderId="0" xfId="0" applyNumberFormat="1" applyFont="1"/>
    <xf numFmtId="170" fontId="6" fillId="0" borderId="2" xfId="0" applyNumberFormat="1" applyFont="1" applyBorder="1"/>
    <xf numFmtId="170" fontId="7" fillId="0" borderId="0" xfId="0" applyNumberFormat="1" applyFont="1" applyBorder="1"/>
    <xf numFmtId="170" fontId="6" fillId="0" borderId="3" xfId="1" applyNumberFormat="1" applyFont="1" applyBorder="1"/>
    <xf numFmtId="170" fontId="6" fillId="0" borderId="0" xfId="0" applyNumberFormat="1" applyFont="1"/>
  </cellXfs>
  <cellStyles count="19">
    <cellStyle name="Comma" xfId="18" builtinId="3"/>
    <cellStyle name="Comma 2" xfId="2"/>
    <cellStyle name="Comma 2 2" xfId="3"/>
    <cellStyle name="Comma 3" xfId="4"/>
    <cellStyle name="Comma 4" xfId="5"/>
    <cellStyle name="Currency" xfId="1" builtinId="4"/>
    <cellStyle name="Currency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11"/>
    <cellStyle name="Normal 3 2" xfId="12"/>
    <cellStyle name="Normal 4" xfId="13"/>
    <cellStyle name="Normal 5" xfId="14"/>
    <cellStyle name="Normal 6" xfId="15"/>
    <cellStyle name="Normal 7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8" zoomScaleNormal="100" workbookViewId="0">
      <selection activeCell="H42" sqref="H42"/>
    </sheetView>
  </sheetViews>
  <sheetFormatPr defaultRowHeight="15" x14ac:dyDescent="0.25"/>
  <cols>
    <col min="1" max="1" width="10.42578125" customWidth="1"/>
    <col min="2" max="2" width="31.7109375" bestFit="1" customWidth="1"/>
    <col min="3" max="3" width="1.7109375" customWidth="1"/>
    <col min="4" max="4" width="20.140625" bestFit="1" customWidth="1"/>
    <col min="5" max="5" width="1.7109375" customWidth="1"/>
    <col min="6" max="6" width="19.5703125" bestFit="1" customWidth="1"/>
    <col min="7" max="7" width="1.7109375" customWidth="1"/>
    <col min="8" max="8" width="8" style="1" bestFit="1" customWidth="1"/>
    <col min="9" max="9" width="1.7109375" customWidth="1"/>
    <col min="10" max="10" width="18.85546875" bestFit="1" customWidth="1"/>
    <col min="13" max="13" width="13.28515625" bestFit="1" customWidth="1"/>
  </cols>
  <sheetData>
    <row r="1" spans="1:10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.75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5.75" x14ac:dyDescent="0.25">
      <c r="A5" s="3"/>
      <c r="B5" s="3"/>
      <c r="C5" s="3"/>
      <c r="D5" s="3"/>
      <c r="E5" s="3"/>
      <c r="F5" s="3"/>
      <c r="G5" s="3"/>
      <c r="H5" s="4"/>
      <c r="I5" s="3"/>
      <c r="J5" s="3"/>
    </row>
    <row r="6" spans="1:10" ht="15.75" x14ac:dyDescent="0.25">
      <c r="A6" s="5"/>
      <c r="B6" s="5"/>
      <c r="C6" s="5"/>
      <c r="D6" s="5"/>
      <c r="E6" s="5"/>
      <c r="F6" s="5"/>
      <c r="G6" s="5"/>
      <c r="H6" s="19" t="s">
        <v>2</v>
      </c>
      <c r="I6" s="19"/>
      <c r="J6" s="19"/>
    </row>
    <row r="7" spans="1:10" ht="15.75" x14ac:dyDescent="0.25">
      <c r="A7" s="5"/>
      <c r="B7" s="5"/>
      <c r="C7" s="5"/>
      <c r="D7" s="5"/>
      <c r="E7" s="5"/>
      <c r="F7" s="5"/>
      <c r="G7" s="5"/>
      <c r="H7" s="22" t="s">
        <v>26</v>
      </c>
      <c r="I7" s="22"/>
      <c r="J7" s="22"/>
    </row>
    <row r="8" spans="1:10" ht="15.75" x14ac:dyDescent="0.25">
      <c r="A8" s="6" t="s">
        <v>3</v>
      </c>
      <c r="B8" s="7" t="s">
        <v>4</v>
      </c>
      <c r="C8" s="6"/>
      <c r="D8" s="7" t="s">
        <v>5</v>
      </c>
      <c r="E8" s="6"/>
      <c r="F8" s="7" t="s">
        <v>6</v>
      </c>
      <c r="G8" s="6"/>
      <c r="H8" s="8" t="s">
        <v>7</v>
      </c>
      <c r="I8" s="6"/>
      <c r="J8" s="7" t="s">
        <v>27</v>
      </c>
    </row>
    <row r="9" spans="1:10" ht="15.75" x14ac:dyDescent="0.25">
      <c r="A9" s="9"/>
      <c r="B9" s="9"/>
      <c r="C9" s="9"/>
      <c r="D9" s="9"/>
      <c r="E9" s="9"/>
      <c r="F9" s="9"/>
      <c r="G9" s="9"/>
      <c r="H9" s="10"/>
      <c r="I9" s="9"/>
      <c r="J9" s="9"/>
    </row>
    <row r="10" spans="1:10" ht="15.75" x14ac:dyDescent="0.25">
      <c r="A10" s="21" t="s">
        <v>8</v>
      </c>
      <c r="B10" s="21"/>
      <c r="C10" s="9"/>
      <c r="D10" s="9"/>
      <c r="E10" s="9"/>
      <c r="F10" s="9"/>
      <c r="G10" s="9"/>
      <c r="H10" s="10"/>
      <c r="I10" s="9"/>
      <c r="J10" s="9"/>
    </row>
    <row r="11" spans="1:10" ht="15.75" x14ac:dyDescent="0.25">
      <c r="A11" s="16">
        <v>343</v>
      </c>
      <c r="B11" s="9" t="s">
        <v>9</v>
      </c>
      <c r="C11" s="9"/>
      <c r="D11" s="23">
        <v>7332158.0600000005</v>
      </c>
      <c r="E11" s="24"/>
      <c r="F11" s="23">
        <v>5851055.867938159</v>
      </c>
      <c r="G11" s="9"/>
      <c r="H11" s="10">
        <v>0.10100000000000001</v>
      </c>
      <c r="I11" s="9"/>
      <c r="J11" s="23">
        <v>740547.96406000014</v>
      </c>
    </row>
    <row r="12" spans="1:10" ht="15.75" x14ac:dyDescent="0.25">
      <c r="A12" s="16">
        <v>344</v>
      </c>
      <c r="B12" s="9" t="s">
        <v>10</v>
      </c>
      <c r="C12" s="9"/>
      <c r="D12" s="24">
        <v>3484215.52</v>
      </c>
      <c r="E12" s="24"/>
      <c r="F12" s="24">
        <v>2551489.9789016424</v>
      </c>
      <c r="G12" s="9"/>
      <c r="H12" s="10">
        <v>0.13400000000000001</v>
      </c>
      <c r="I12" s="9"/>
      <c r="J12" s="24">
        <v>466884.87968000001</v>
      </c>
    </row>
    <row r="13" spans="1:10" ht="15.75" x14ac:dyDescent="0.25">
      <c r="A13" s="16">
        <v>345</v>
      </c>
      <c r="B13" s="9" t="s">
        <v>11</v>
      </c>
      <c r="C13" s="9"/>
      <c r="D13" s="24">
        <v>679779.12</v>
      </c>
      <c r="E13" s="24"/>
      <c r="F13" s="24">
        <v>453185.54894726607</v>
      </c>
      <c r="G13" s="9"/>
      <c r="H13" s="10">
        <v>0.16700000000000001</v>
      </c>
      <c r="I13" s="9"/>
      <c r="J13" s="24">
        <v>113523.11304000001</v>
      </c>
    </row>
    <row r="14" spans="1:10" s="2" customFormat="1" ht="15.75" x14ac:dyDescent="0.25">
      <c r="A14" s="11"/>
      <c r="B14" s="12" t="s">
        <v>12</v>
      </c>
      <c r="C14" s="14"/>
      <c r="D14" s="25">
        <f>SUM(D11:D13)</f>
        <v>11496152.699999999</v>
      </c>
      <c r="E14" s="25"/>
      <c r="F14" s="25">
        <f>SUM(F11:F13)</f>
        <v>8855731.3957870658</v>
      </c>
      <c r="G14" s="14"/>
      <c r="H14" s="15">
        <f>ROUND(+J14/D14,3)</f>
        <v>0.115</v>
      </c>
      <c r="I14" s="14"/>
      <c r="J14" s="25">
        <f>SUM(J11:J13)</f>
        <v>1320955.9567800001</v>
      </c>
    </row>
    <row r="15" spans="1:10" ht="15.75" x14ac:dyDescent="0.25">
      <c r="A15" s="9"/>
      <c r="B15" s="9"/>
      <c r="C15" s="9"/>
      <c r="D15" s="24"/>
      <c r="E15" s="24"/>
      <c r="F15" s="24"/>
      <c r="G15" s="9"/>
      <c r="H15" s="10"/>
      <c r="I15" s="9"/>
      <c r="J15" s="24"/>
    </row>
    <row r="16" spans="1:10" ht="15.75" x14ac:dyDescent="0.25">
      <c r="A16" s="21" t="s">
        <v>13</v>
      </c>
      <c r="B16" s="21"/>
      <c r="C16" s="9"/>
      <c r="D16" s="24"/>
      <c r="E16" s="24"/>
      <c r="F16" s="24"/>
      <c r="G16" s="9"/>
      <c r="H16" s="10"/>
      <c r="I16" s="9"/>
      <c r="J16" s="24"/>
    </row>
    <row r="17" spans="1:10" ht="15.75" x14ac:dyDescent="0.25">
      <c r="A17" s="16">
        <v>341</v>
      </c>
      <c r="B17" s="9" t="s">
        <v>14</v>
      </c>
      <c r="C17" s="9"/>
      <c r="D17" s="24">
        <v>2221639.92</v>
      </c>
      <c r="E17" s="24"/>
      <c r="F17" s="24">
        <v>280794.56600000005</v>
      </c>
      <c r="G17" s="9"/>
      <c r="H17" s="10">
        <v>7.8E-2</v>
      </c>
      <c r="I17" s="9"/>
      <c r="J17" s="24">
        <v>173287.91376</v>
      </c>
    </row>
    <row r="18" spans="1:10" ht="15.75" x14ac:dyDescent="0.25">
      <c r="A18" s="16">
        <v>342</v>
      </c>
      <c r="B18" s="9" t="s">
        <v>15</v>
      </c>
      <c r="C18" s="9"/>
      <c r="D18" s="24">
        <v>797164.95</v>
      </c>
      <c r="E18" s="24"/>
      <c r="F18" s="24">
        <v>162850.51750000002</v>
      </c>
      <c r="G18" s="9"/>
      <c r="H18" s="10">
        <v>6.7000000000000004E-2</v>
      </c>
      <c r="I18" s="9"/>
      <c r="J18" s="24">
        <v>53410.051650000001</v>
      </c>
    </row>
    <row r="19" spans="1:10" ht="15.75" x14ac:dyDescent="0.25">
      <c r="A19" s="16">
        <v>343</v>
      </c>
      <c r="B19" s="9" t="s">
        <v>9</v>
      </c>
      <c r="C19" s="9"/>
      <c r="D19" s="24">
        <v>3993649.29</v>
      </c>
      <c r="E19" s="24"/>
      <c r="F19" s="24">
        <v>776142.82449999987</v>
      </c>
      <c r="G19" s="9"/>
      <c r="H19" s="10">
        <v>7.5999999999999998E-2</v>
      </c>
      <c r="I19" s="9"/>
      <c r="J19" s="24">
        <v>303517.34603999997</v>
      </c>
    </row>
    <row r="20" spans="1:10" ht="15.75" x14ac:dyDescent="0.25">
      <c r="A20" s="16">
        <v>345</v>
      </c>
      <c r="B20" s="9" t="s">
        <v>11</v>
      </c>
      <c r="C20" s="9"/>
      <c r="D20" s="24">
        <v>1056281.83</v>
      </c>
      <c r="E20" s="24"/>
      <c r="F20" s="24">
        <v>224856.36149999997</v>
      </c>
      <c r="G20" s="9"/>
      <c r="H20" s="10">
        <v>6.7000000000000004E-2</v>
      </c>
      <c r="I20" s="9"/>
      <c r="J20" s="24">
        <v>70770.882610000015</v>
      </c>
    </row>
    <row r="21" spans="1:10" ht="15.75" x14ac:dyDescent="0.25">
      <c r="A21" s="16">
        <v>346</v>
      </c>
      <c r="B21" s="9" t="s">
        <v>25</v>
      </c>
      <c r="C21" s="9"/>
      <c r="D21" s="24">
        <v>170349.6</v>
      </c>
      <c r="E21" s="24"/>
      <c r="F21" s="24">
        <v>184540.37</v>
      </c>
      <c r="G21" s="9"/>
      <c r="H21" s="10">
        <v>0</v>
      </c>
      <c r="I21" s="9"/>
      <c r="J21" s="24">
        <v>0</v>
      </c>
    </row>
    <row r="22" spans="1:10" s="2" customFormat="1" ht="15.75" x14ac:dyDescent="0.25">
      <c r="A22" s="17"/>
      <c r="B22" s="12" t="s">
        <v>16</v>
      </c>
      <c r="C22" s="14" t="s">
        <v>17</v>
      </c>
      <c r="D22" s="25">
        <f>SUM(D17:D21)</f>
        <v>8239085.5899999999</v>
      </c>
      <c r="E22" s="25" t="s">
        <v>17</v>
      </c>
      <c r="F22" s="25">
        <f t="shared" ref="F22:J22" si="0">SUM(F17:F21)</f>
        <v>1629184.6394999996</v>
      </c>
      <c r="G22" s="14" t="s">
        <v>17</v>
      </c>
      <c r="H22" s="15">
        <f>ROUND(+J22/D22,3)</f>
        <v>7.2999999999999995E-2</v>
      </c>
      <c r="I22" s="14" t="s">
        <v>17</v>
      </c>
      <c r="J22" s="25">
        <f t="shared" si="0"/>
        <v>600986.19405999989</v>
      </c>
    </row>
    <row r="23" spans="1:10" ht="15.75" x14ac:dyDescent="0.25">
      <c r="A23" s="9"/>
      <c r="B23" s="9"/>
      <c r="C23" s="3"/>
      <c r="D23" s="26"/>
      <c r="E23" s="26"/>
      <c r="F23" s="26"/>
      <c r="G23" s="3"/>
      <c r="H23" s="4"/>
      <c r="I23" s="3"/>
      <c r="J23" s="26"/>
    </row>
    <row r="24" spans="1:10" ht="15.75" x14ac:dyDescent="0.25">
      <c r="A24" s="21" t="s">
        <v>18</v>
      </c>
      <c r="B24" s="21"/>
      <c r="C24" s="9"/>
      <c r="D24" s="24"/>
      <c r="E24" s="24"/>
      <c r="F24" s="24"/>
      <c r="G24" s="9"/>
      <c r="H24" s="10"/>
      <c r="I24" s="9"/>
      <c r="J24" s="24"/>
    </row>
    <row r="25" spans="1:10" ht="15.75" x14ac:dyDescent="0.25">
      <c r="A25" s="16">
        <v>341</v>
      </c>
      <c r="B25" s="9" t="s">
        <v>14</v>
      </c>
      <c r="C25" s="9"/>
      <c r="D25" s="24">
        <v>1369494.801560086</v>
      </c>
      <c r="E25" s="24"/>
      <c r="F25" s="24">
        <v>228002.01690592847</v>
      </c>
      <c r="G25" s="9"/>
      <c r="H25" s="10">
        <v>8.5999999999999993E-2</v>
      </c>
      <c r="I25" s="9"/>
      <c r="J25" s="24">
        <v>117776.55293416738</v>
      </c>
    </row>
    <row r="26" spans="1:10" ht="15.75" x14ac:dyDescent="0.25">
      <c r="A26" s="16">
        <v>342</v>
      </c>
      <c r="B26" s="9" t="s">
        <v>15</v>
      </c>
      <c r="C26" s="9"/>
      <c r="D26" s="24">
        <v>946034.51165383589</v>
      </c>
      <c r="E26" s="24"/>
      <c r="F26" s="24">
        <v>20635.308383956966</v>
      </c>
      <c r="G26" s="9"/>
      <c r="H26" s="10">
        <v>9.5000000000000001E-2</v>
      </c>
      <c r="I26" s="9"/>
      <c r="J26" s="24">
        <v>89873.278607114407</v>
      </c>
    </row>
    <row r="27" spans="1:10" ht="15.75" x14ac:dyDescent="0.25">
      <c r="A27" s="16">
        <v>343</v>
      </c>
      <c r="B27" s="9" t="s">
        <v>9</v>
      </c>
      <c r="C27" s="9"/>
      <c r="D27" s="24">
        <v>2608493.4349497212</v>
      </c>
      <c r="E27" s="24"/>
      <c r="F27" s="24">
        <v>294983.23247117538</v>
      </c>
      <c r="G27" s="9"/>
      <c r="H27" s="10">
        <v>9.5000000000000001E-2</v>
      </c>
      <c r="I27" s="9"/>
      <c r="J27" s="24">
        <v>247806.87632022353</v>
      </c>
    </row>
    <row r="28" spans="1:10" ht="15.75" x14ac:dyDescent="0.25">
      <c r="A28" s="16">
        <v>344</v>
      </c>
      <c r="B28" s="9" t="s">
        <v>10</v>
      </c>
      <c r="C28" s="9"/>
      <c r="D28" s="24">
        <v>3856145.4118581293</v>
      </c>
      <c r="E28" s="24"/>
      <c r="F28" s="24">
        <v>3001457.0009857002</v>
      </c>
      <c r="G28" s="9"/>
      <c r="H28" s="10">
        <v>0.02</v>
      </c>
      <c r="I28" s="9"/>
      <c r="J28" s="24">
        <v>77122.908237162585</v>
      </c>
    </row>
    <row r="29" spans="1:10" ht="15.75" x14ac:dyDescent="0.25">
      <c r="A29" s="16">
        <v>345</v>
      </c>
      <c r="B29" s="9" t="s">
        <v>11</v>
      </c>
      <c r="C29" s="9"/>
      <c r="D29" s="24">
        <v>3305588.1429691189</v>
      </c>
      <c r="E29" s="24"/>
      <c r="F29" s="24">
        <v>955780.25595591625</v>
      </c>
      <c r="G29" s="9"/>
      <c r="H29" s="10">
        <v>7.0000000000000007E-2</v>
      </c>
      <c r="I29" s="9"/>
      <c r="J29" s="24">
        <v>231391.17000783834</v>
      </c>
    </row>
    <row r="30" spans="1:10" ht="15.75" x14ac:dyDescent="0.25">
      <c r="A30" s="16">
        <v>346</v>
      </c>
      <c r="B30" s="9" t="s">
        <v>25</v>
      </c>
      <c r="C30" s="9"/>
      <c r="D30" s="24">
        <v>50915.126017081006</v>
      </c>
      <c r="E30" s="24"/>
      <c r="F30" s="24">
        <v>-10911.452249719749</v>
      </c>
      <c r="G30" s="9"/>
      <c r="H30" s="10">
        <v>0.122</v>
      </c>
      <c r="I30" s="9"/>
      <c r="J30" s="24">
        <v>6211.6453740838824</v>
      </c>
    </row>
    <row r="31" spans="1:10" s="2" customFormat="1" ht="15.75" x14ac:dyDescent="0.25">
      <c r="A31" s="11"/>
      <c r="B31" s="12" t="s">
        <v>19</v>
      </c>
      <c r="C31" s="13" t="s">
        <v>17</v>
      </c>
      <c r="D31" s="25">
        <f>SUM(D25:D30)</f>
        <v>12136671.429007972</v>
      </c>
      <c r="E31" s="25" t="s">
        <v>17</v>
      </c>
      <c r="F31" s="25">
        <f t="shared" ref="F31:J31" si="1">SUM(F25:F30)</f>
        <v>4489946.3624529568</v>
      </c>
      <c r="G31" s="13" t="s">
        <v>17</v>
      </c>
      <c r="H31" s="15">
        <f>ROUND(+J31/D31,3)</f>
        <v>6.3E-2</v>
      </c>
      <c r="I31" s="13" t="s">
        <v>17</v>
      </c>
      <c r="J31" s="25">
        <f t="shared" si="1"/>
        <v>770182.43148059025</v>
      </c>
    </row>
    <row r="32" spans="1:10" ht="15.75" x14ac:dyDescent="0.25">
      <c r="A32" s="9"/>
      <c r="B32" s="9"/>
      <c r="C32" s="9"/>
      <c r="D32" s="24"/>
      <c r="E32" s="24"/>
      <c r="F32" s="24"/>
      <c r="G32" s="9"/>
      <c r="H32" s="10"/>
      <c r="I32" s="9"/>
      <c r="J32" s="24"/>
    </row>
    <row r="33" spans="1:13" ht="15.75" x14ac:dyDescent="0.25">
      <c r="A33" s="21" t="s">
        <v>20</v>
      </c>
      <c r="B33" s="21"/>
      <c r="C33" s="9"/>
      <c r="D33" s="24"/>
      <c r="E33" s="24"/>
      <c r="F33" s="24"/>
      <c r="G33" s="9"/>
      <c r="H33" s="10"/>
      <c r="I33" s="9"/>
      <c r="J33" s="24"/>
    </row>
    <row r="34" spans="1:13" ht="15.75" x14ac:dyDescent="0.25">
      <c r="A34" s="16">
        <v>341</v>
      </c>
      <c r="B34" s="9" t="s">
        <v>14</v>
      </c>
      <c r="C34" s="9"/>
      <c r="D34" s="24">
        <v>28036877.442494899</v>
      </c>
      <c r="E34" s="24"/>
      <c r="F34" s="24">
        <v>2730555.93</v>
      </c>
      <c r="G34" s="9"/>
      <c r="H34" s="10">
        <v>4.7E-2</v>
      </c>
      <c r="I34" s="9"/>
      <c r="J34" s="24">
        <v>1317733.2397972601</v>
      </c>
      <c r="M34" s="18"/>
    </row>
    <row r="35" spans="1:13" ht="15.75" x14ac:dyDescent="0.25">
      <c r="A35" s="16">
        <v>342</v>
      </c>
      <c r="B35" s="9" t="s">
        <v>15</v>
      </c>
      <c r="C35" s="9"/>
      <c r="D35" s="24">
        <v>4698022.0675461637</v>
      </c>
      <c r="E35" s="24"/>
      <c r="F35" s="24">
        <v>-569072.22</v>
      </c>
      <c r="G35" s="9"/>
      <c r="H35" s="10">
        <v>5.0999999999999997E-2</v>
      </c>
      <c r="I35" s="9"/>
      <c r="J35" s="24">
        <v>239599.12544485432</v>
      </c>
      <c r="M35" s="18"/>
    </row>
    <row r="36" spans="1:13" ht="15.75" x14ac:dyDescent="0.25">
      <c r="A36" s="16">
        <v>343</v>
      </c>
      <c r="B36" s="9" t="s">
        <v>9</v>
      </c>
      <c r="C36" s="9"/>
      <c r="D36" s="24">
        <v>158457669.70162061</v>
      </c>
      <c r="E36" s="24"/>
      <c r="F36" s="24">
        <v>2430264.7200000002</v>
      </c>
      <c r="G36" s="9"/>
      <c r="H36" s="10">
        <v>5.7000000000000002E-2</v>
      </c>
      <c r="I36" s="9"/>
      <c r="J36" s="24">
        <v>9032087.1729923747</v>
      </c>
      <c r="M36" s="18"/>
    </row>
    <row r="37" spans="1:13" ht="15.75" x14ac:dyDescent="0.25">
      <c r="A37" s="16">
        <v>344</v>
      </c>
      <c r="B37" s="9" t="s">
        <v>10</v>
      </c>
      <c r="C37" s="9"/>
      <c r="D37" s="24">
        <v>84589043.539955035</v>
      </c>
      <c r="E37" s="24"/>
      <c r="F37" s="24">
        <v>26301331.82</v>
      </c>
      <c r="G37" s="9"/>
      <c r="H37" s="10">
        <v>2.7E-2</v>
      </c>
      <c r="I37" s="9"/>
      <c r="J37" s="24">
        <v>2283904.1755787861</v>
      </c>
      <c r="M37" s="18"/>
    </row>
    <row r="38" spans="1:13" ht="15.75" x14ac:dyDescent="0.25">
      <c r="A38" s="16">
        <v>345</v>
      </c>
      <c r="B38" s="9" t="s">
        <v>11</v>
      </c>
      <c r="C38" s="9"/>
      <c r="D38" s="24">
        <v>14007855.718325799</v>
      </c>
      <c r="E38" s="24"/>
      <c r="F38" s="24">
        <v>1449565.3</v>
      </c>
      <c r="G38" s="9"/>
      <c r="H38" s="10">
        <v>4.2000000000000003E-2</v>
      </c>
      <c r="I38" s="9"/>
      <c r="J38" s="24">
        <v>588329.94016968366</v>
      </c>
      <c r="M38" s="18"/>
    </row>
    <row r="39" spans="1:13" ht="15.75" x14ac:dyDescent="0.25">
      <c r="A39" s="16">
        <v>346</v>
      </c>
      <c r="B39" s="9" t="s">
        <v>25</v>
      </c>
      <c r="C39" s="9"/>
      <c r="D39" s="24">
        <v>2640194.1895929691</v>
      </c>
      <c r="E39" s="24"/>
      <c r="F39" s="24">
        <v>-934984.47</v>
      </c>
      <c r="G39" s="9"/>
      <c r="H39" s="10">
        <v>6.6000000000000003E-2</v>
      </c>
      <c r="I39" s="9"/>
      <c r="J39" s="24">
        <v>174252.81651313597</v>
      </c>
      <c r="M39" s="18"/>
    </row>
    <row r="40" spans="1:13" s="2" customFormat="1" ht="15.75" x14ac:dyDescent="0.25">
      <c r="A40" s="11"/>
      <c r="B40" s="12" t="s">
        <v>21</v>
      </c>
      <c r="C40" s="13"/>
      <c r="D40" s="25">
        <f>SUM(D34:D39)</f>
        <v>292429662.65953547</v>
      </c>
      <c r="E40" s="25"/>
      <c r="F40" s="25">
        <f t="shared" ref="F40:J40" si="2">SUM(F34:F39)</f>
        <v>31407661.080000002</v>
      </c>
      <c r="G40" s="13"/>
      <c r="H40" s="15">
        <f>ROUND(+J40/D40,3)</f>
        <v>4.7E-2</v>
      </c>
      <c r="I40" s="13"/>
      <c r="J40" s="25">
        <f t="shared" si="2"/>
        <v>13635906.470496096</v>
      </c>
    </row>
    <row r="41" spans="1:13" ht="15.75" x14ac:dyDescent="0.25">
      <c r="A41" s="9"/>
      <c r="B41" s="9"/>
      <c r="C41" s="9"/>
      <c r="D41" s="24"/>
      <c r="E41" s="24"/>
      <c r="F41" s="24"/>
      <c r="G41" s="9"/>
      <c r="H41" s="10"/>
      <c r="I41" s="9"/>
      <c r="J41" s="24"/>
    </row>
    <row r="42" spans="1:13" s="2" customFormat="1" ht="16.5" thickBot="1" x14ac:dyDescent="0.3">
      <c r="A42" s="11"/>
      <c r="B42" s="12" t="s">
        <v>22</v>
      </c>
      <c r="C42" s="11"/>
      <c r="D42" s="27">
        <f>SUM(D14,D22,D31,D40)</f>
        <v>324301572.37854344</v>
      </c>
      <c r="E42" s="28"/>
      <c r="F42" s="27">
        <f>SUM(F14,F22,F31,F40)</f>
        <v>46382523.47774002</v>
      </c>
      <c r="G42" s="11"/>
      <c r="H42" s="15">
        <f>ROUND(+J42/D42,3)+0.0005</f>
        <v>5.0500000000000003E-2</v>
      </c>
      <c r="I42" s="11"/>
      <c r="J42" s="27">
        <f>SUM(J14,J22,J31,J40)</f>
        <v>16328031.052816685</v>
      </c>
    </row>
    <row r="43" spans="1:13" ht="15.75" thickTop="1" x14ac:dyDescent="0.25"/>
  </sheetData>
  <mergeCells count="10">
    <mergeCell ref="A10:B10"/>
    <mergeCell ref="A16:B16"/>
    <mergeCell ref="A24:B24"/>
    <mergeCell ref="A33:B33"/>
    <mergeCell ref="H7:J7"/>
    <mergeCell ref="H6:J6"/>
    <mergeCell ref="A1:J1"/>
    <mergeCell ref="A3:J3"/>
    <mergeCell ref="A4:J4"/>
    <mergeCell ref="A2:J2"/>
  </mergeCells>
  <pageMargins left="0.7" right="0.7" top="0.75" bottom="0.75" header="0.3" footer="0.3"/>
  <pageSetup fitToHeight="0" orientation="landscape" verticalDpi="1200" r:id="rId1"/>
  <headerFooter>
    <oddHeader>&amp;RAppendix A-2
&amp;P of &amp;N</oddHeader>
  </headerFooter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A-2 Other Prod Accrual</vt:lpstr>
      <vt:lpstr>'Appendix A-2 Other Prod Accrual'!Print_Area</vt:lpstr>
      <vt:lpstr>'Appendix A-2 Other Prod Accrual'!Print_Titles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Watts</dc:creator>
  <cp:lastModifiedBy>Rhonda Watts</cp:lastModifiedBy>
  <cp:lastPrinted>2016-06-06T19:45:21Z</cp:lastPrinted>
  <dcterms:created xsi:type="dcterms:W3CDTF">2016-05-26T19:01:47Z</dcterms:created>
  <dcterms:modified xsi:type="dcterms:W3CDTF">2016-09-15T19:12:31Z</dcterms:modified>
</cp:coreProperties>
</file>