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545"/>
  </bookViews>
  <sheets>
    <sheet name="Pivot" sheetId="5" r:id="rId1"/>
    <sheet name="Usage" sheetId="1" r:id="rId2"/>
    <sheet name="Rates" sheetId="4" r:id="rId3"/>
  </sheets>
  <definedNames>
    <definedName name="_xlnm._FilterDatabase" localSheetId="1" hidden="1">Usage!$A$1:$L$39</definedName>
  </definedNames>
  <calcPr calcId="152511"/>
  <pivotCaches>
    <pivotCache cacheId="12" r:id="rId4"/>
  </pivotCaches>
</workbook>
</file>

<file path=xl/calcChain.xml><?xml version="1.0" encoding="utf-8"?>
<calcChain xmlns="http://schemas.openxmlformats.org/spreadsheetml/2006/main">
  <c r="J5" i="5" l="1"/>
  <c r="J6" i="5"/>
  <c r="J7" i="5"/>
  <c r="J8" i="5"/>
  <c r="J9" i="5"/>
  <c r="J10" i="5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2" i="1"/>
  <c r="H2" i="1"/>
  <c r="G6" i="4" l="1"/>
  <c r="G5" i="4" l="1"/>
  <c r="G4" i="4"/>
  <c r="G3" i="4"/>
  <c r="G2" i="4"/>
  <c r="K5" i="1" l="1"/>
  <c r="H10" i="1"/>
  <c r="K13" i="1"/>
  <c r="H14" i="1"/>
  <c r="J26" i="1"/>
  <c r="I6" i="1"/>
  <c r="H11" i="1"/>
  <c r="H18" i="1"/>
  <c r="I23" i="1"/>
  <c r="I3" i="1"/>
  <c r="K7" i="1"/>
  <c r="H8" i="1"/>
  <c r="H16" i="1"/>
  <c r="I19" i="1"/>
  <c r="I24" i="1"/>
  <c r="H4" i="1"/>
  <c r="J9" i="1"/>
  <c r="J12" i="1"/>
  <c r="J17" i="1"/>
  <c r="I20" i="1"/>
  <c r="K21" i="1"/>
  <c r="K31" i="1"/>
  <c r="K28" i="1"/>
  <c r="J29" i="1"/>
  <c r="K30" i="1" l="1"/>
  <c r="H20" i="1"/>
  <c r="K19" i="1"/>
  <c r="J8" i="1"/>
  <c r="J5" i="1"/>
  <c r="K16" i="1"/>
  <c r="I15" i="1"/>
  <c r="K25" i="1"/>
  <c r="K3" i="1"/>
  <c r="K9" i="1"/>
  <c r="K6" i="1"/>
  <c r="K2" i="1"/>
  <c r="J31" i="1"/>
  <c r="I8" i="1"/>
  <c r="J10" i="1"/>
  <c r="J7" i="1"/>
  <c r="J18" i="1"/>
  <c r="I22" i="1"/>
  <c r="I10" i="1"/>
  <c r="H17" i="1"/>
  <c r="I18" i="1"/>
  <c r="H26" i="1"/>
  <c r="K8" i="1"/>
  <c r="K10" i="1"/>
  <c r="K36" i="1"/>
  <c r="K17" i="1"/>
  <c r="K24" i="1"/>
  <c r="K32" i="1"/>
  <c r="K22" i="1"/>
  <c r="K15" i="1"/>
  <c r="K27" i="1"/>
  <c r="I7" i="1"/>
  <c r="H24" i="1"/>
  <c r="I5" i="1"/>
  <c r="H15" i="1"/>
  <c r="J22" i="1"/>
  <c r="H7" i="1"/>
  <c r="J24" i="1"/>
  <c r="H5" i="1"/>
  <c r="H19" i="1"/>
  <c r="K33" i="1"/>
  <c r="K37" i="1"/>
  <c r="H3" i="1"/>
  <c r="J11" i="1"/>
  <c r="H32" i="1"/>
  <c r="J15" i="1"/>
  <c r="H22" i="1"/>
  <c r="K35" i="1"/>
  <c r="K38" i="1"/>
  <c r="K34" i="1"/>
  <c r="K39" i="1"/>
  <c r="K29" i="1"/>
  <c r="K18" i="1"/>
  <c r="K4" i="1"/>
  <c r="K12" i="1"/>
  <c r="K20" i="1"/>
  <c r="K14" i="1"/>
  <c r="K26" i="1"/>
  <c r="K11" i="1"/>
  <c r="K23" i="1"/>
  <c r="H12" i="1"/>
  <c r="I11" i="1"/>
  <c r="J14" i="1"/>
  <c r="J3" i="1"/>
  <c r="I28" i="1"/>
  <c r="I14" i="1"/>
  <c r="H25" i="1"/>
  <c r="J19" i="1"/>
  <c r="H28" i="1"/>
  <c r="I12" i="1"/>
  <c r="I25" i="1"/>
  <c r="J4" i="1"/>
  <c r="I26" i="1"/>
  <c r="J20" i="1"/>
  <c r="I17" i="1"/>
  <c r="I4" i="1"/>
  <c r="I32" i="1"/>
  <c r="H13" i="1"/>
  <c r="J21" i="1"/>
  <c r="J28" i="1"/>
  <c r="H6" i="1"/>
  <c r="J16" i="1"/>
  <c r="J23" i="1"/>
  <c r="J25" i="1"/>
  <c r="I9" i="1"/>
  <c r="I16" i="1"/>
  <c r="H9" i="1"/>
  <c r="J6" i="1"/>
  <c r="H23" i="1"/>
  <c r="J32" i="1"/>
  <c r="H21" i="1"/>
  <c r="J13" i="1"/>
  <c r="I21" i="1"/>
  <c r="I13" i="1"/>
  <c r="H30" i="1"/>
  <c r="J2" i="1"/>
  <c r="I2" i="1"/>
  <c r="H29" i="1"/>
  <c r="I29" i="1"/>
  <c r="H31" i="1"/>
  <c r="I31" i="1"/>
  <c r="I27" i="1"/>
  <c r="J30" i="1"/>
  <c r="I30" i="1"/>
  <c r="H27" i="1"/>
  <c r="J27" i="1"/>
  <c r="H38" i="1"/>
  <c r="J38" i="1"/>
  <c r="I38" i="1"/>
  <c r="I34" i="1"/>
  <c r="J34" i="1"/>
  <c r="H34" i="1"/>
  <c r="H37" i="1"/>
  <c r="J37" i="1"/>
  <c r="I37" i="1"/>
  <c r="H33" i="1"/>
  <c r="I33" i="1"/>
  <c r="J33" i="1"/>
  <c r="H36" i="1"/>
  <c r="I36" i="1"/>
  <c r="J36" i="1"/>
  <c r="I39" i="1"/>
  <c r="J39" i="1"/>
  <c r="H39" i="1"/>
  <c r="I35" i="1"/>
  <c r="H35" i="1"/>
  <c r="J35" i="1"/>
</calcChain>
</file>

<file path=xl/sharedStrings.xml><?xml version="1.0" encoding="utf-8"?>
<sst xmlns="http://schemas.openxmlformats.org/spreadsheetml/2006/main" count="36" uniqueCount="30">
  <si>
    <t>Days</t>
  </si>
  <si>
    <t>Year</t>
  </si>
  <si>
    <t>Month</t>
  </si>
  <si>
    <t>Clauses</t>
  </si>
  <si>
    <t>CR/CS</t>
  </si>
  <si>
    <t>PR/CS</t>
  </si>
  <si>
    <t>PR/PS</t>
  </si>
  <si>
    <t>RSD</t>
  </si>
  <si>
    <t>Grand Total</t>
  </si>
  <si>
    <t># of Bills</t>
  </si>
  <si>
    <t>Avg. CR/CS Bill</t>
  </si>
  <si>
    <t>Avg. PR/CS Bill</t>
  </si>
  <si>
    <t>Avg. PR/PS Bill</t>
  </si>
  <si>
    <t>Avg. RSD Bill</t>
  </si>
  <si>
    <t>RSDT</t>
  </si>
  <si>
    <t>Avg. RSDT Bill</t>
  </si>
  <si>
    <t>Average of Demand</t>
  </si>
  <si>
    <t>Max Demand</t>
  </si>
  <si>
    <t>Usage</t>
  </si>
  <si>
    <t>Customer Identifier</t>
  </si>
  <si>
    <t>On-Peak Demand</t>
  </si>
  <si>
    <t>Rate</t>
  </si>
  <si>
    <t xml:space="preserve">Base Charge </t>
  </si>
  <si>
    <t>Energy Charge</t>
  </si>
  <si>
    <t>Average of Usage</t>
  </si>
  <si>
    <t xml:space="preserve"> </t>
  </si>
  <si>
    <t>Difference between RSDT and CR/CS</t>
  </si>
  <si>
    <t>Max Demand Charge</t>
  </si>
  <si>
    <t>On-Peak Demand Charge</t>
  </si>
  <si>
    <t>Total (Energy Charge + Clauses)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</si>
</sst>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.00000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onsolas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9" fillId="0" borderId="0" xfId="42" applyFont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4" fontId="16" fillId="33" borderId="11" xfId="0" applyNumberFormat="1" applyFont="1" applyFill="1" applyBorder="1"/>
    <xf numFmtId="0" fontId="0" fillId="0" borderId="0" xfId="0" applyAlignment="1">
      <alignment horizontal="left"/>
    </xf>
    <xf numFmtId="0" fontId="16" fillId="33" borderId="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alignment horizontal="left" readingOrder="0"/>
    </dxf>
    <dxf>
      <numFmt numFmtId="166" formatCode="_(* #,##0_);_(* \(#,##0\);_(* &quot;-&quot;??_);_(@_)"/>
    </dxf>
    <dxf>
      <numFmt numFmtId="2" formatCode="0.00"/>
    </dxf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Service%20Hearing%20Net%20Metering%20Customer%20Bill%20Calc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789.634528935188" createdVersion="5" refreshedVersion="5" minRefreshableVersion="3" recordCount="38">
  <cacheSource type="worksheet">
    <worksheetSource ref="A1:L39" sheet="Usage" r:id="rId2"/>
  </cacheSource>
  <cacheFields count="12">
    <cacheField name="Customer Identifier" numFmtId="0">
      <sharedItems containsSemiMixedTypes="0" containsString="0" containsNumber="1" containsInteger="1" minValue="2985718834" maxValue="8999671128" count="6">
        <n v="6853929100"/>
        <n v="6677553260"/>
        <n v="8711512003"/>
        <n v="6400911806"/>
        <n v="2985718834"/>
        <n v="8999671128"/>
      </sharedItems>
    </cacheField>
    <cacheField name="Year" numFmtId="0">
      <sharedItems containsSemiMixedTypes="0" containsString="0" containsNumber="1" containsInteger="1" minValue="2016" maxValue="2017"/>
    </cacheField>
    <cacheField name="Month" numFmtId="0">
      <sharedItems containsSemiMixedTypes="0" containsString="0" containsNumber="1" containsInteger="1" minValue="1" maxValue="12" count="7">
        <n v="7"/>
        <n v="8"/>
        <n v="9"/>
        <n v="10"/>
        <n v="11"/>
        <n v="12"/>
        <n v="1"/>
      </sharedItems>
    </cacheField>
    <cacheField name="Usage" numFmtId="0">
      <sharedItems containsSemiMixedTypes="0" containsString="0" containsNumber="1" containsInteger="1" minValue="0" maxValue="1483"/>
    </cacheField>
    <cacheField name="Days" numFmtId="0">
      <sharedItems containsSemiMixedTypes="0" containsString="0" containsNumber="1" containsInteger="1" minValue="29" maxValue="33"/>
    </cacheField>
    <cacheField name="Demand" numFmtId="0">
      <sharedItems containsSemiMixedTypes="0" containsString="0" containsNumber="1" minValue="0" maxValue="12.9"/>
    </cacheField>
    <cacheField name="On-Peak Demand" numFmtId="0">
      <sharedItems containsSemiMixedTypes="0" containsString="0" containsNumber="1" containsInteger="1" minValue="0" maxValue="0"/>
    </cacheField>
    <cacheField name="CR/CS" numFmtId="164">
      <sharedItems containsSemiMixedTypes="0" containsString="0" containsNumber="1" minValue="17.98" maxValue="182.90782000000002"/>
    </cacheField>
    <cacheField name="PR/CS" numFmtId="164">
      <sharedItems containsSemiMixedTypes="0" containsString="0" containsNumber="1" minValue="19.43" maxValue="199.89203999999998"/>
    </cacheField>
    <cacheField name="PR/PS" numFmtId="164">
      <sharedItems containsSemiMixedTypes="0" containsString="0" containsNumber="1" minValue="45.82" maxValue="195.50161000000003"/>
    </cacheField>
    <cacheField name="RSD" numFmtId="164">
      <sharedItems containsSemiMixedTypes="0" containsString="0" containsNumber="1" minValue="21.169999999999998" maxValue="186.15548999999999"/>
    </cacheField>
    <cacheField name="RSDT" numFmtId="164">
      <sharedItems containsSemiMixedTypes="0" containsString="0" containsNumber="1" minValue="21.169999999999998" maxValue="167.47748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x v="0"/>
    <n v="2016"/>
    <x v="0"/>
    <n v="781"/>
    <n v="30"/>
    <n v="4.13"/>
    <n v="0"/>
    <n v="104.15074000000001"/>
    <n v="113.72628"/>
    <n v="122.89927000000002"/>
    <n v="110.52043"/>
    <n v="98.832529999999991"/>
  </r>
  <r>
    <x v="0"/>
    <n v="2016"/>
    <x v="1"/>
    <n v="941"/>
    <n v="32"/>
    <n v="5.07"/>
    <n v="0"/>
    <n v="122.91714"/>
    <n v="134.24707999999998"/>
    <n v="141.52647000000002"/>
    <n v="130.60523000000001"/>
    <n v="116.25713"/>
  </r>
  <r>
    <x v="0"/>
    <n v="2016"/>
    <x v="2"/>
    <n v="796"/>
    <n v="29"/>
    <n v="5.39"/>
    <n v="0"/>
    <n v="105.17384"/>
    <n v="114.85448"/>
    <n v="122.76931999999999"/>
    <n v="117.39588000000001"/>
    <n v="102.14218"/>
  </r>
  <r>
    <x v="0"/>
    <n v="2016"/>
    <x v="3"/>
    <n v="414"/>
    <n v="30"/>
    <n v="5.22"/>
    <n v="0"/>
    <n v="63.949559999999998"/>
    <n v="69.730320000000006"/>
    <n v="87.421379999999999"/>
    <n v="84.030419999999992"/>
    <n v="69.257819999999995"/>
  </r>
  <r>
    <x v="0"/>
    <n v="2016"/>
    <x v="4"/>
    <n v="490"/>
    <n v="31"/>
    <n v="5.42"/>
    <n v="0"/>
    <n v="72.894599999999997"/>
    <n v="79.511199999999988"/>
    <n v="96.348300000000009"/>
    <n v="92.37469999999999"/>
    <n v="77.03609999999999"/>
  </r>
  <r>
    <x v="0"/>
    <n v="2016"/>
    <x v="5"/>
    <n v="743"/>
    <n v="31"/>
    <n v="12.9"/>
    <n v="0"/>
    <n v="100.60822"/>
    <n v="109.84083999999999"/>
    <n v="120.80581000000001"/>
    <n v="151.79329000000001"/>
    <n v="115.28628999999999"/>
  </r>
  <r>
    <x v="1"/>
    <n v="2016"/>
    <x v="0"/>
    <n v="647"/>
    <n v="30"/>
    <n v="3.93"/>
    <n v="0"/>
    <n v="89.472379999999987"/>
    <n v="97.662360000000007"/>
    <n v="109.94549000000001"/>
    <n v="97.858409999999992"/>
    <n v="86.736509999999981"/>
  </r>
  <r>
    <x v="1"/>
    <n v="2016"/>
    <x v="1"/>
    <n v="713"/>
    <n v="29"/>
    <n v="6.04"/>
    <n v="0"/>
    <n v="96.08202"/>
    <n v="104.90443999999999"/>
    <n v="114.74571"/>
    <n v="113.42238999999999"/>
    <n v="96.329189999999983"/>
  </r>
  <r>
    <x v="1"/>
    <n v="2016"/>
    <x v="2"/>
    <n v="939"/>
    <n v="33"/>
    <n v="6.67"/>
    <n v="0"/>
    <n v="123.31806"/>
    <n v="134.67731999999998"/>
    <n v="142.91313000000002"/>
    <n v="139.16117"/>
    <n v="120.28507"/>
  </r>
  <r>
    <x v="1"/>
    <n v="2016"/>
    <x v="3"/>
    <n v="521"/>
    <n v="29"/>
    <n v="6.67"/>
    <n v="0"/>
    <n v="75.050340000000006"/>
    <n v="81.887479999999982"/>
    <n v="96.185069999999996"/>
    <n v="99.862629999999996"/>
    <n v="80.986530000000002"/>
  </r>
  <r>
    <x v="1"/>
    <n v="2016"/>
    <x v="4"/>
    <n v="46"/>
    <n v="29"/>
    <n v="7.32"/>
    <n v="0"/>
    <n v="23.018840000000001"/>
    <n v="24.944479999999999"/>
    <n v="50.266820000000003"/>
    <n v="61.773380000000003"/>
    <n v="41.057779999999994"/>
  </r>
  <r>
    <x v="1"/>
    <n v="2016"/>
    <x v="5"/>
    <n v="13"/>
    <n v="33"/>
    <n v="5.53"/>
    <n v="0"/>
    <n v="21.88402"/>
    <n v="23.668440000000004"/>
    <n v="53.396709999999999"/>
    <n v="52.871390000000005"/>
    <n v="37.221490000000003"/>
  </r>
  <r>
    <x v="2"/>
    <n v="2016"/>
    <x v="0"/>
    <n v="0"/>
    <n v="29"/>
    <n v="0"/>
    <n v="0"/>
    <n v="17.98"/>
    <n v="19.43"/>
    <n v="45.82"/>
    <n v="21.169999999999998"/>
    <n v="21.169999999999998"/>
  </r>
  <r>
    <x v="2"/>
    <n v="2016"/>
    <x v="1"/>
    <n v="178"/>
    <n v="32"/>
    <n v="8.52"/>
    <n v="0"/>
    <n v="39.338120000000004"/>
    <n v="42.778639999999996"/>
    <n v="67.767260000000007"/>
    <n v="81.451339999999988"/>
    <n v="57.339739999999999"/>
  </r>
  <r>
    <x v="2"/>
    <n v="2016"/>
    <x v="2"/>
    <n v="869"/>
    <n v="30"/>
    <n v="8.2899999999999991"/>
    <n v="0"/>
    <n v="113.79025999999999"/>
    <n v="124.27571999999998"/>
    <n v="131.40622999999999"/>
    <n v="138.97906999999998"/>
    <n v="115.51836999999999"/>
  </r>
  <r>
    <x v="2"/>
    <n v="2016"/>
    <x v="3"/>
    <n v="578"/>
    <n v="32"/>
    <n v="10.98"/>
    <n v="0"/>
    <n v="83.154120000000006"/>
    <n v="90.730639999999994"/>
    <n v="106.43526"/>
    <n v="128.56334000000001"/>
    <n v="97.489940000000004"/>
  </r>
  <r>
    <x v="2"/>
    <n v="2016"/>
    <x v="4"/>
    <n v="0"/>
    <n v="29"/>
    <n v="7.02"/>
    <n v="0"/>
    <n v="17.98"/>
    <n v="19.43"/>
    <n v="45.82"/>
    <n v="56.269999999999996"/>
    <n v="36.403399999999998"/>
  </r>
  <r>
    <x v="2"/>
    <n v="2016"/>
    <x v="5"/>
    <n v="0"/>
    <n v="31"/>
    <n v="8.42"/>
    <n v="0"/>
    <n v="19.22"/>
    <n v="20.77"/>
    <n v="48.980000000000004"/>
    <n v="64.73"/>
    <n v="40.901399999999995"/>
  </r>
  <r>
    <x v="2"/>
    <n v="2017"/>
    <x v="6"/>
    <n v="73"/>
    <n v="32"/>
    <n v="6.55"/>
    <n v="0"/>
    <n v="27.83642"/>
    <n v="30.191240000000001"/>
    <n v="57.616910000000004"/>
    <n v="62.463189999999997"/>
    <n v="43.926689999999994"/>
  </r>
  <r>
    <x v="3"/>
    <n v="2016"/>
    <x v="1"/>
    <n v="1483"/>
    <n v="33"/>
    <n v="6.6"/>
    <n v="0"/>
    <n v="182.90782000000002"/>
    <n v="199.89203999999998"/>
    <n v="195.50161000000003"/>
    <n v="186.15548999999999"/>
    <n v="167.47748999999999"/>
  </r>
  <r>
    <x v="3"/>
    <n v="2016"/>
    <x v="2"/>
    <n v="1222"/>
    <n v="30"/>
    <n v="6.08"/>
    <n v="0"/>
    <n v="152.45787999999999"/>
    <n v="166.59335999999999"/>
    <n v="165.53074000000001"/>
    <n v="158.65065999999999"/>
    <n v="141.44425999999999"/>
  </r>
  <r>
    <x v="3"/>
    <n v="2016"/>
    <x v="3"/>
    <n v="1021"/>
    <n v="30"/>
    <n v="5.04"/>
    <n v="0"/>
    <n v="130.44033999999999"/>
    <n v="142.49748"/>
    <n v="146.10007000000002"/>
    <n v="135.95762999999999"/>
    <n v="121.69443000000001"/>
  </r>
  <r>
    <x v="3"/>
    <n v="2016"/>
    <x v="4"/>
    <n v="26"/>
    <n v="31"/>
    <n v="4.79"/>
    <n v="0"/>
    <n v="22.06804"/>
    <n v="23.886879999999998"/>
    <n v="51.49342"/>
    <n v="48.842779999999998"/>
    <n v="35.287079999999996"/>
  </r>
  <r>
    <x v="3"/>
    <n v="2016"/>
    <x v="5"/>
    <n v="0"/>
    <n v="31"/>
    <n v="3.21"/>
    <n v="0"/>
    <n v="19.22"/>
    <n v="20.77"/>
    <n v="48.980000000000004"/>
    <n v="38.68"/>
    <n v="29.595700000000001"/>
  </r>
  <r>
    <x v="3"/>
    <n v="2017"/>
    <x v="6"/>
    <n v="270"/>
    <n v="33"/>
    <n v="5.19"/>
    <n v="0"/>
    <n v="50.035800000000002"/>
    <n v="54.477599999999995"/>
    <n v="78.240900000000011"/>
    <n v="73.5381"/>
    <n v="58.850399999999993"/>
  </r>
  <r>
    <x v="4"/>
    <n v="2016"/>
    <x v="0"/>
    <n v="458"/>
    <n v="30"/>
    <n v="3.7"/>
    <n v="0"/>
    <n v="68.769319999999993"/>
    <n v="75.005039999999994"/>
    <n v="91.67486000000001"/>
    <n v="80.259739999999994"/>
    <n v="69.78873999999999"/>
  </r>
  <r>
    <x v="4"/>
    <n v="2016"/>
    <x v="1"/>
    <n v="555"/>
    <n v="32"/>
    <n v="4.45"/>
    <n v="0"/>
    <n v="80.634699999999995"/>
    <n v="87.973399999999984"/>
    <n v="104.21185"/>
    <n v="93.911649999999995"/>
    <n v="81.318149999999989"/>
  </r>
  <r>
    <x v="4"/>
    <n v="2016"/>
    <x v="2"/>
    <n v="524"/>
    <n v="29"/>
    <n v="4.76"/>
    <n v="0"/>
    <n v="75.378960000000006"/>
    <n v="82.247119999999995"/>
    <n v="96.475080000000005"/>
    <n v="90.573719999999994"/>
    <n v="77.102919999999997"/>
  </r>
  <r>
    <x v="4"/>
    <n v="2016"/>
    <x v="3"/>
    <n v="451"/>
    <n v="30"/>
    <n v="4.6900000000000004"/>
    <n v="0"/>
    <n v="68.00254000000001"/>
    <n v="74.165879999999987"/>
    <n v="90.998170000000016"/>
    <n v="84.600529999999992"/>
    <n v="71.327829999999992"/>
  </r>
  <r>
    <x v="4"/>
    <n v="2016"/>
    <x v="4"/>
    <n v="247"/>
    <n v="31"/>
    <n v="3.98"/>
    <n v="0"/>
    <n v="46.276380000000003"/>
    <n v="50.380359999999996"/>
    <n v="72.857490000000013"/>
    <n v="64.026409999999998"/>
    <n v="52.763009999999994"/>
  </r>
  <r>
    <x v="4"/>
    <n v="2016"/>
    <x v="5"/>
    <n v="341"/>
    <n v="31"/>
    <n v="3.56"/>
    <n v="0"/>
    <n v="56.573139999999995"/>
    <n v="61.649079999999998"/>
    <n v="81.944469999999995"/>
    <n v="70.107230000000001"/>
    <n v="60.032429999999998"/>
  </r>
  <r>
    <x v="5"/>
    <n v="2016"/>
    <x v="0"/>
    <n v="654"/>
    <n v="32"/>
    <n v="2.9"/>
    <n v="0"/>
    <n v="91.479160000000007"/>
    <n v="99.841519999999988"/>
    <n v="113.78218000000001"/>
    <n v="94.777619999999999"/>
    <n v="86.570619999999991"/>
  </r>
  <r>
    <x v="5"/>
    <n v="2016"/>
    <x v="1"/>
    <n v="929"/>
    <n v="29"/>
    <n v="9.5"/>
    <n v="0"/>
    <n v="119.74266"/>
    <n v="130.79852"/>
    <n v="135.62643"/>
    <n v="149.52087"/>
    <n v="122.63587"/>
  </r>
  <r>
    <x v="5"/>
    <n v="2016"/>
    <x v="2"/>
    <n v="1126"/>
    <n v="30"/>
    <n v="6.35"/>
    <n v="0"/>
    <n v="141.94203999999999"/>
    <n v="155.08487999999997"/>
    <n v="156.25042000000002"/>
    <n v="151.64578"/>
    <n v="133.67527999999999"/>
  </r>
  <r>
    <x v="5"/>
    <n v="2016"/>
    <x v="3"/>
    <n v="882"/>
    <n v="32"/>
    <n v="6.95"/>
    <n v="0"/>
    <n v="116.45428"/>
    <n v="127.17415999999999"/>
    <n v="135.82294000000002"/>
    <n v="134.87045999999998"/>
    <n v="115.20196"/>
  </r>
  <r>
    <x v="5"/>
    <n v="2016"/>
    <x v="4"/>
    <n v="397"/>
    <n v="29"/>
    <n v="5.59"/>
    <n v="0"/>
    <n v="61.467380000000006"/>
    <n v="67.022359999999992"/>
    <n v="84.197990000000004"/>
    <n v="83.670910000000006"/>
    <n v="67.851210000000009"/>
  </r>
  <r>
    <x v="5"/>
    <n v="2016"/>
    <x v="5"/>
    <n v="433"/>
    <n v="32"/>
    <n v="8.23"/>
    <n v="0"/>
    <n v="67.270820000000001"/>
    <n v="73.348039999999997"/>
    <n v="92.418110000000013"/>
    <n v="102.19399000000001"/>
    <n v="78.903090000000006"/>
  </r>
  <r>
    <x v="5"/>
    <n v="2017"/>
    <x v="6"/>
    <n v="715"/>
    <n v="32"/>
    <n v="7.42"/>
    <n v="0"/>
    <n v="98.161100000000005"/>
    <n v="107.15419999999999"/>
    <n v="119.67905"/>
    <n v="122.68645000000001"/>
    <n v="101.687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 " updatedVersion="5" minRefreshableVersion="3" useAutoFormatting="1" itemPrintTitles="1" createdVersion="5" indent="0" compact="0" compactData="0" gridDropZones="1" multipleFieldFilters="0">
  <location ref="A3:I11" firstHeaderRow="1" firstDataRow="2" firstDataCol="1"/>
  <pivotFields count="12">
    <pivotField axis="axisRow" compact="0" outline="0" showAll="0" defaultSubtotal="0">
      <items count="6">
        <item x="4"/>
        <item x="3"/>
        <item x="1"/>
        <item x="0"/>
        <item x="2"/>
        <item x="5"/>
      </items>
    </pivotField>
    <pivotField compact="0" outline="0" showAll="0" defaultSubtotal="0"/>
    <pivotField dataField="1" compact="0" outline="0" showAll="0" defaultSubtotal="0">
      <items count="7">
        <item x="6"/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/>
    <pivotField dataField="1" compact="0" outline="0" showAll="0"/>
    <pivotField compact="0" outline="0" showAll="0" defaultSubtota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outline="0" showAll="0"/>
    <pivotField dataField="1" compact="0" outline="0" showAll="0" defaultSubtota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# of Bills" fld="2" subtotal="count" baseField="0" baseItem="0"/>
    <dataField name="Average of Usage" fld="3" subtotal="average" baseField="0" baseItem="0" numFmtId="166"/>
    <dataField name="Average of Demand" fld="5" subtotal="average" baseField="3" baseItem="0" numFmtId="2"/>
    <dataField name="Avg. CR/CS Bill" fld="7" subtotal="average" baseField="0" baseItem="0" numFmtId="164"/>
    <dataField name="Avg. PR/CS Bill" fld="8" subtotal="average" baseField="0" baseItem="0" numFmtId="164"/>
    <dataField name="Avg. PR/PS Bill" fld="9" subtotal="average" baseField="0" baseItem="0" numFmtId="164"/>
    <dataField name="Avg. RSD Bill" fld="10" subtotal="average" baseField="0" baseItem="0" numFmtId="164"/>
    <dataField name="Avg. RSDT Bill" fld="11" subtotal="average" baseField="4" baseItem="5" numFmtId="164"/>
  </dataFields>
  <formats count="5">
    <format dxfId="4">
      <pivotArea outline="0" collapsedLevelsAreSubtotals="1" fieldPosition="0">
        <references count="1">
          <reference field="4294967294" count="4" selected="0">
            <x v="3"/>
            <x v="4"/>
            <x v="5"/>
            <x v="6"/>
          </reference>
        </references>
      </pivotArea>
    </format>
    <format dxfId="3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87"/>
  <sheetViews>
    <sheetView tabSelected="1" workbookViewId="0"/>
  </sheetViews>
  <sheetFormatPr defaultRowHeight="15" x14ac:dyDescent="0.25"/>
  <cols>
    <col min="1" max="1" width="21" customWidth="1"/>
    <col min="2" max="2" width="8.42578125" customWidth="1"/>
    <col min="3" max="3" width="16.5703125" customWidth="1"/>
    <col min="4" max="4" width="18.7109375" customWidth="1"/>
    <col min="5" max="7" width="14" customWidth="1"/>
    <col min="8" max="8" width="12" style="8" customWidth="1"/>
    <col min="9" max="9" width="13.140625" style="8" customWidth="1"/>
    <col min="10" max="10" width="16.42578125" style="8" customWidth="1"/>
    <col min="11" max="11" width="12" style="8" customWidth="1"/>
    <col min="12" max="12" width="13.140625" style="8" customWidth="1"/>
  </cols>
  <sheetData>
    <row r="3" spans="1:12" ht="15" customHeight="1" x14ac:dyDescent="0.25">
      <c r="B3" s="4" t="s">
        <v>25</v>
      </c>
      <c r="H3"/>
      <c r="I3"/>
      <c r="J3" s="12" t="s">
        <v>26</v>
      </c>
      <c r="K3"/>
      <c r="L3"/>
    </row>
    <row r="4" spans="1:12" ht="60" customHeight="1" x14ac:dyDescent="0.25">
      <c r="A4" s="4" t="s">
        <v>19</v>
      </c>
      <c r="B4" t="s">
        <v>9</v>
      </c>
      <c r="C4" t="s">
        <v>24</v>
      </c>
      <c r="D4" t="s">
        <v>16</v>
      </c>
      <c r="E4" t="s">
        <v>10</v>
      </c>
      <c r="F4" t="s">
        <v>11</v>
      </c>
      <c r="G4" t="s">
        <v>12</v>
      </c>
      <c r="H4" t="s">
        <v>13</v>
      </c>
      <c r="I4" t="s">
        <v>15</v>
      </c>
      <c r="J4" s="13"/>
      <c r="K4"/>
      <c r="L4"/>
    </row>
    <row r="5" spans="1:12" x14ac:dyDescent="0.25">
      <c r="A5" s="11">
        <v>2985718834</v>
      </c>
      <c r="B5" s="5">
        <v>6</v>
      </c>
      <c r="C5" s="6">
        <v>429.33333333333331</v>
      </c>
      <c r="D5" s="9">
        <v>4.1900000000000004</v>
      </c>
      <c r="E5" s="1">
        <v>65.939173333333329</v>
      </c>
      <c r="F5" s="1">
        <v>71.903480000000002</v>
      </c>
      <c r="G5" s="1">
        <v>89.69365333333333</v>
      </c>
      <c r="H5" s="1">
        <v>80.579879999999989</v>
      </c>
      <c r="I5" s="1">
        <v>68.722179999999994</v>
      </c>
      <c r="J5" s="1">
        <f>I5-E5</f>
        <v>2.7830066666666653</v>
      </c>
      <c r="K5"/>
      <c r="L5"/>
    </row>
    <row r="6" spans="1:12" x14ac:dyDescent="0.25">
      <c r="A6" s="11">
        <v>6400911806</v>
      </c>
      <c r="B6" s="5">
        <v>6</v>
      </c>
      <c r="C6" s="6">
        <v>670.33333333333337</v>
      </c>
      <c r="D6" s="9">
        <v>5.1516666666666664</v>
      </c>
      <c r="E6" s="1">
        <v>92.854979999999998</v>
      </c>
      <c r="F6" s="1">
        <v>101.35289333333333</v>
      </c>
      <c r="G6" s="1">
        <v>114.30779000000001</v>
      </c>
      <c r="H6" s="1">
        <v>106.97077666666665</v>
      </c>
      <c r="I6" s="1">
        <v>92.391560000000013</v>
      </c>
      <c r="J6" s="1">
        <f t="shared" ref="J6:J10" si="0">I6-E6</f>
        <v>-0.46341999999998507</v>
      </c>
      <c r="K6"/>
      <c r="L6"/>
    </row>
    <row r="7" spans="1:12" x14ac:dyDescent="0.25">
      <c r="A7" s="11">
        <v>6677553260</v>
      </c>
      <c r="B7" s="5">
        <v>6</v>
      </c>
      <c r="C7" s="6">
        <v>479.83333333333331</v>
      </c>
      <c r="D7" s="9">
        <v>6.0266666666666673</v>
      </c>
      <c r="E7" s="1">
        <v>71.470943333333338</v>
      </c>
      <c r="F7" s="1">
        <v>77.957419999999999</v>
      </c>
      <c r="G7" s="1">
        <v>94.57548833333334</v>
      </c>
      <c r="H7" s="1">
        <v>94.158228333333327</v>
      </c>
      <c r="I7" s="1">
        <v>77.102761666666666</v>
      </c>
      <c r="J7" s="1">
        <f t="shared" si="0"/>
        <v>5.631818333333328</v>
      </c>
      <c r="K7"/>
      <c r="L7"/>
    </row>
    <row r="8" spans="1:12" x14ac:dyDescent="0.25">
      <c r="A8" s="11">
        <v>6853929100</v>
      </c>
      <c r="B8" s="5">
        <v>6</v>
      </c>
      <c r="C8" s="6">
        <v>694.16666666666663</v>
      </c>
      <c r="D8" s="9">
        <v>6.3549999999999995</v>
      </c>
      <c r="E8" s="1">
        <v>94.949016666666651</v>
      </c>
      <c r="F8" s="1">
        <v>103.65169999999999</v>
      </c>
      <c r="G8" s="1">
        <v>115.29509166666666</v>
      </c>
      <c r="H8" s="1">
        <v>114.45332499999999</v>
      </c>
      <c r="I8" s="1">
        <v>96.468674999999976</v>
      </c>
      <c r="J8" s="1">
        <f t="shared" si="0"/>
        <v>1.5196583333333251</v>
      </c>
      <c r="K8"/>
      <c r="L8"/>
    </row>
    <row r="9" spans="1:12" x14ac:dyDescent="0.25">
      <c r="A9" s="11">
        <v>8711512003</v>
      </c>
      <c r="B9" s="5">
        <v>7</v>
      </c>
      <c r="C9" s="6">
        <v>242.57142857142858</v>
      </c>
      <c r="D9" s="9">
        <v>7.1114285714285712</v>
      </c>
      <c r="E9" s="1">
        <v>45.614131428571419</v>
      </c>
      <c r="F9" s="1">
        <v>49.65803428571428</v>
      </c>
      <c r="G9" s="1">
        <v>71.977951428571444</v>
      </c>
      <c r="H9" s="1">
        <v>79.089562857142838</v>
      </c>
      <c r="I9" s="1">
        <v>58.96421999999999</v>
      </c>
      <c r="J9" s="1">
        <f t="shared" si="0"/>
        <v>13.350088571428572</v>
      </c>
      <c r="K9"/>
      <c r="L9"/>
    </row>
    <row r="10" spans="1:12" x14ac:dyDescent="0.25">
      <c r="A10" s="11">
        <v>8999671128</v>
      </c>
      <c r="B10" s="5">
        <v>7</v>
      </c>
      <c r="C10" s="6">
        <v>733.71428571428567</v>
      </c>
      <c r="D10" s="9">
        <v>6.7057142857142855</v>
      </c>
      <c r="E10" s="1">
        <v>99.502491428571417</v>
      </c>
      <c r="F10" s="1">
        <v>108.63195428571429</v>
      </c>
      <c r="G10" s="1">
        <v>119.68244571428571</v>
      </c>
      <c r="H10" s="1">
        <v>119.90944000000002</v>
      </c>
      <c r="I10" s="1">
        <v>100.93226857142858</v>
      </c>
      <c r="J10" s="1">
        <f t="shared" si="0"/>
        <v>1.4297771428571622</v>
      </c>
      <c r="K10"/>
      <c r="L10"/>
    </row>
    <row r="11" spans="1:12" x14ac:dyDescent="0.25">
      <c r="A11" t="s">
        <v>8</v>
      </c>
      <c r="B11" s="5">
        <v>38</v>
      </c>
      <c r="C11" s="6">
        <v>538.84210526315792</v>
      </c>
      <c r="D11" s="9">
        <v>5.9752631578947364</v>
      </c>
      <c r="E11" s="1">
        <v>78.081606315789472</v>
      </c>
      <c r="F11" s="1">
        <v>85.190075789473653</v>
      </c>
      <c r="G11" s="1">
        <v>100.65407684210531</v>
      </c>
      <c r="H11" s="1">
        <v>99.209638947368418</v>
      </c>
      <c r="I11" s="1">
        <v>82.299644210526282</v>
      </c>
      <c r="J11" s="10"/>
      <c r="K11"/>
      <c r="L11"/>
    </row>
    <row r="12" spans="1:12" x14ac:dyDescent="0.25">
      <c r="H12"/>
      <c r="I12"/>
      <c r="J12"/>
      <c r="K12"/>
      <c r="L12"/>
    </row>
    <row r="13" spans="1:12" x14ac:dyDescent="0.25">
      <c r="H13"/>
      <c r="I13"/>
      <c r="J13"/>
      <c r="K13"/>
      <c r="L13"/>
    </row>
    <row r="14" spans="1:12" x14ac:dyDescent="0.25">
      <c r="H14"/>
      <c r="I14"/>
      <c r="J14"/>
      <c r="K14"/>
      <c r="L14"/>
    </row>
    <row r="15" spans="1:12" x14ac:dyDescent="0.25">
      <c r="H15"/>
      <c r="I15"/>
      <c r="J15"/>
      <c r="K15"/>
      <c r="L15"/>
    </row>
    <row r="16" spans="1:12" x14ac:dyDescent="0.25">
      <c r="H16"/>
      <c r="I16"/>
      <c r="J16"/>
      <c r="K16"/>
      <c r="L16"/>
    </row>
    <row r="17" spans="8:12" x14ac:dyDescent="0.25">
      <c r="H17"/>
      <c r="I17"/>
      <c r="J17"/>
      <c r="K17"/>
      <c r="L17"/>
    </row>
    <row r="18" spans="8:12" x14ac:dyDescent="0.25">
      <c r="H18"/>
      <c r="I18"/>
      <c r="J18"/>
      <c r="K18"/>
      <c r="L18"/>
    </row>
    <row r="19" spans="8:12" x14ac:dyDescent="0.25">
      <c r="H19"/>
      <c r="I19"/>
      <c r="J19"/>
      <c r="K19"/>
      <c r="L19"/>
    </row>
    <row r="20" spans="8:12" x14ac:dyDescent="0.25">
      <c r="H20"/>
      <c r="I20"/>
      <c r="J20"/>
      <c r="K20"/>
      <c r="L20"/>
    </row>
    <row r="21" spans="8:12" x14ac:dyDescent="0.25">
      <c r="H21"/>
      <c r="I21"/>
      <c r="J21"/>
      <c r="K21"/>
      <c r="L21"/>
    </row>
    <row r="22" spans="8:12" x14ac:dyDescent="0.25">
      <c r="H22"/>
      <c r="I22"/>
      <c r="J22"/>
      <c r="K22"/>
      <c r="L22"/>
    </row>
    <row r="23" spans="8:12" x14ac:dyDescent="0.25">
      <c r="H23"/>
      <c r="I23"/>
      <c r="J23"/>
      <c r="K23"/>
      <c r="L23"/>
    </row>
    <row r="24" spans="8:12" x14ac:dyDescent="0.25">
      <c r="H24"/>
      <c r="I24"/>
      <c r="J24"/>
      <c r="K24"/>
      <c r="L24"/>
    </row>
    <row r="25" spans="8:12" x14ac:dyDescent="0.25">
      <c r="H25"/>
      <c r="I25"/>
      <c r="J25"/>
      <c r="K25"/>
      <c r="L25"/>
    </row>
    <row r="26" spans="8:12" x14ac:dyDescent="0.25">
      <c r="H26"/>
      <c r="I26"/>
      <c r="J26"/>
      <c r="K26"/>
      <c r="L26"/>
    </row>
    <row r="27" spans="8:12" x14ac:dyDescent="0.25">
      <c r="H27"/>
      <c r="I27"/>
      <c r="J27"/>
      <c r="K27"/>
      <c r="L27"/>
    </row>
    <row r="28" spans="8:12" x14ac:dyDescent="0.25">
      <c r="H28"/>
      <c r="I28"/>
      <c r="J28"/>
      <c r="K28"/>
      <c r="L28"/>
    </row>
    <row r="29" spans="8:12" x14ac:dyDescent="0.25">
      <c r="H29"/>
      <c r="I29"/>
      <c r="J29"/>
      <c r="K29"/>
      <c r="L29"/>
    </row>
    <row r="30" spans="8:12" x14ac:dyDescent="0.25">
      <c r="H30"/>
      <c r="I30"/>
      <c r="J30"/>
      <c r="K30"/>
      <c r="L30"/>
    </row>
    <row r="31" spans="8:12" x14ac:dyDescent="0.25">
      <c r="H31"/>
      <c r="I31"/>
      <c r="J31"/>
      <c r="K31"/>
      <c r="L31"/>
    </row>
    <row r="32" spans="8:12" x14ac:dyDescent="0.25">
      <c r="H32"/>
      <c r="I32"/>
      <c r="J32"/>
      <c r="K32"/>
      <c r="L32"/>
    </row>
    <row r="33" spans="8:12" x14ac:dyDescent="0.25">
      <c r="H33"/>
      <c r="I33"/>
      <c r="J33"/>
      <c r="K33"/>
      <c r="L33"/>
    </row>
    <row r="34" spans="8:12" x14ac:dyDescent="0.25">
      <c r="H34"/>
      <c r="I34"/>
      <c r="J34"/>
      <c r="K34"/>
      <c r="L34"/>
    </row>
    <row r="35" spans="8:12" x14ac:dyDescent="0.25">
      <c r="H35"/>
      <c r="I35"/>
      <c r="J35"/>
      <c r="K35"/>
      <c r="L35"/>
    </row>
    <row r="36" spans="8:12" x14ac:dyDescent="0.25">
      <c r="H36"/>
      <c r="I36"/>
      <c r="J36"/>
      <c r="K36"/>
      <c r="L36"/>
    </row>
    <row r="37" spans="8:12" x14ac:dyDescent="0.25">
      <c r="H37"/>
      <c r="I37"/>
      <c r="J37"/>
      <c r="K37"/>
      <c r="L37"/>
    </row>
    <row r="38" spans="8:12" x14ac:dyDescent="0.25">
      <c r="H38"/>
      <c r="I38"/>
      <c r="J38"/>
      <c r="K38"/>
      <c r="L38"/>
    </row>
    <row r="39" spans="8:12" x14ac:dyDescent="0.25">
      <c r="H39"/>
      <c r="I39"/>
      <c r="J39"/>
      <c r="K39"/>
      <c r="L39"/>
    </row>
    <row r="40" spans="8:12" x14ac:dyDescent="0.25">
      <c r="H40"/>
      <c r="I40"/>
      <c r="J40"/>
      <c r="K40"/>
      <c r="L40"/>
    </row>
    <row r="41" spans="8:12" x14ac:dyDescent="0.25">
      <c r="H41"/>
      <c r="I41"/>
      <c r="J41"/>
      <c r="K41"/>
      <c r="L41"/>
    </row>
    <row r="42" spans="8:12" x14ac:dyDescent="0.25">
      <c r="H42"/>
      <c r="I42"/>
      <c r="J42"/>
      <c r="K42"/>
      <c r="L42"/>
    </row>
    <row r="43" spans="8:12" x14ac:dyDescent="0.25">
      <c r="H43"/>
      <c r="I43"/>
      <c r="J43"/>
      <c r="K43"/>
      <c r="L43"/>
    </row>
    <row r="44" spans="8:12" x14ac:dyDescent="0.25">
      <c r="H44"/>
      <c r="I44"/>
      <c r="J44"/>
      <c r="K44"/>
      <c r="L44"/>
    </row>
    <row r="45" spans="8:12" x14ac:dyDescent="0.25">
      <c r="H45"/>
      <c r="I45"/>
      <c r="J45"/>
      <c r="K45"/>
      <c r="L45"/>
    </row>
    <row r="46" spans="8:12" x14ac:dyDescent="0.25">
      <c r="H46"/>
      <c r="I46"/>
      <c r="J46"/>
      <c r="K46"/>
      <c r="L46"/>
    </row>
    <row r="47" spans="8:12" x14ac:dyDescent="0.25">
      <c r="H47"/>
      <c r="I47"/>
      <c r="J47"/>
      <c r="K47"/>
      <c r="L47"/>
    </row>
    <row r="48" spans="8:12" x14ac:dyDescent="0.25">
      <c r="H48"/>
      <c r="I48"/>
      <c r="J48"/>
      <c r="K48"/>
      <c r="L48"/>
    </row>
    <row r="49" spans="8:12" x14ac:dyDescent="0.25">
      <c r="H49"/>
      <c r="I49"/>
      <c r="J49"/>
      <c r="K49"/>
      <c r="L49"/>
    </row>
    <row r="50" spans="8:12" x14ac:dyDescent="0.25">
      <c r="H50"/>
      <c r="I50"/>
      <c r="J50"/>
      <c r="K50"/>
      <c r="L50"/>
    </row>
    <row r="51" spans="8:12" x14ac:dyDescent="0.25">
      <c r="H51"/>
      <c r="I51"/>
      <c r="J51"/>
      <c r="K51"/>
      <c r="L51"/>
    </row>
    <row r="52" spans="8:12" x14ac:dyDescent="0.25">
      <c r="H52"/>
      <c r="I52"/>
      <c r="J52"/>
      <c r="K52"/>
      <c r="L52"/>
    </row>
    <row r="53" spans="8:12" x14ac:dyDescent="0.25">
      <c r="H53"/>
      <c r="I53"/>
      <c r="J53"/>
      <c r="K53"/>
      <c r="L53"/>
    </row>
    <row r="54" spans="8:12" x14ac:dyDescent="0.25">
      <c r="H54"/>
      <c r="I54"/>
      <c r="J54"/>
      <c r="K54"/>
      <c r="L54"/>
    </row>
    <row r="55" spans="8:12" x14ac:dyDescent="0.25">
      <c r="H55"/>
      <c r="I55"/>
      <c r="J55"/>
      <c r="K55"/>
      <c r="L55"/>
    </row>
    <row r="56" spans="8:12" x14ac:dyDescent="0.25">
      <c r="H56"/>
      <c r="I56"/>
      <c r="J56"/>
      <c r="K56"/>
      <c r="L56"/>
    </row>
    <row r="57" spans="8:12" x14ac:dyDescent="0.25">
      <c r="H57"/>
      <c r="I57"/>
      <c r="J57"/>
      <c r="K57"/>
      <c r="L57"/>
    </row>
    <row r="58" spans="8:12" x14ac:dyDescent="0.25">
      <c r="H58"/>
      <c r="I58"/>
      <c r="J58"/>
      <c r="K58"/>
      <c r="L58"/>
    </row>
    <row r="59" spans="8:12" x14ac:dyDescent="0.25">
      <c r="H59"/>
      <c r="I59"/>
      <c r="J59"/>
      <c r="K59"/>
      <c r="L59"/>
    </row>
    <row r="60" spans="8:12" x14ac:dyDescent="0.25">
      <c r="H60"/>
      <c r="I60"/>
      <c r="J60"/>
      <c r="K60"/>
      <c r="L60"/>
    </row>
    <row r="61" spans="8:12" x14ac:dyDescent="0.25">
      <c r="H61"/>
      <c r="I61"/>
      <c r="J61"/>
      <c r="K61"/>
      <c r="L61"/>
    </row>
    <row r="62" spans="8:12" x14ac:dyDescent="0.25">
      <c r="H62"/>
      <c r="I62"/>
      <c r="J62"/>
      <c r="K62"/>
      <c r="L62"/>
    </row>
    <row r="63" spans="8:12" x14ac:dyDescent="0.25">
      <c r="H63"/>
      <c r="I63"/>
      <c r="J63"/>
      <c r="K63"/>
      <c r="L63"/>
    </row>
    <row r="64" spans="8:12" x14ac:dyDescent="0.25">
      <c r="H64"/>
      <c r="I64"/>
      <c r="J64"/>
      <c r="K64"/>
      <c r="L64"/>
    </row>
    <row r="65" spans="8:12" x14ac:dyDescent="0.25">
      <c r="H65"/>
      <c r="I65"/>
      <c r="J65"/>
      <c r="K65"/>
      <c r="L65"/>
    </row>
    <row r="66" spans="8:12" x14ac:dyDescent="0.25">
      <c r="H66"/>
      <c r="I66"/>
      <c r="J66"/>
      <c r="K66"/>
      <c r="L66"/>
    </row>
    <row r="67" spans="8:12" x14ac:dyDescent="0.25">
      <c r="H67"/>
      <c r="I67"/>
      <c r="J67"/>
      <c r="K67"/>
      <c r="L67"/>
    </row>
    <row r="68" spans="8:12" x14ac:dyDescent="0.25">
      <c r="H68"/>
      <c r="I68"/>
      <c r="J68"/>
      <c r="K68"/>
      <c r="L68"/>
    </row>
    <row r="69" spans="8:12" x14ac:dyDescent="0.25">
      <c r="H69"/>
      <c r="I69"/>
      <c r="J69"/>
      <c r="K69"/>
      <c r="L69"/>
    </row>
    <row r="70" spans="8:12" x14ac:dyDescent="0.25">
      <c r="H70"/>
      <c r="I70"/>
      <c r="J70"/>
      <c r="K70"/>
      <c r="L70"/>
    </row>
    <row r="71" spans="8:12" x14ac:dyDescent="0.25">
      <c r="H71"/>
      <c r="I71"/>
      <c r="J71"/>
      <c r="K71"/>
      <c r="L71"/>
    </row>
    <row r="72" spans="8:12" x14ac:dyDescent="0.25">
      <c r="H72"/>
      <c r="I72"/>
      <c r="J72"/>
      <c r="K72"/>
      <c r="L72"/>
    </row>
    <row r="73" spans="8:12" x14ac:dyDescent="0.25">
      <c r="H73"/>
      <c r="I73"/>
      <c r="J73"/>
      <c r="K73"/>
      <c r="L73"/>
    </row>
    <row r="74" spans="8:12" x14ac:dyDescent="0.25">
      <c r="H74"/>
      <c r="I74"/>
      <c r="J74"/>
      <c r="K74"/>
      <c r="L74"/>
    </row>
    <row r="75" spans="8:12" x14ac:dyDescent="0.25">
      <c r="H75"/>
      <c r="I75"/>
      <c r="J75"/>
      <c r="K75"/>
      <c r="L75"/>
    </row>
    <row r="76" spans="8:12" x14ac:dyDescent="0.25">
      <c r="H76"/>
      <c r="I76"/>
      <c r="J76"/>
      <c r="K76"/>
      <c r="L76"/>
    </row>
    <row r="77" spans="8:12" x14ac:dyDescent="0.25">
      <c r="H77"/>
      <c r="I77"/>
      <c r="J77"/>
      <c r="K77"/>
      <c r="L77"/>
    </row>
    <row r="78" spans="8:12" x14ac:dyDescent="0.25">
      <c r="H78"/>
      <c r="I78"/>
      <c r="J78"/>
      <c r="K78"/>
      <c r="L78"/>
    </row>
    <row r="79" spans="8:12" x14ac:dyDescent="0.25">
      <c r="H79"/>
      <c r="I79"/>
      <c r="J79"/>
      <c r="K79"/>
      <c r="L79"/>
    </row>
    <row r="80" spans="8:12" x14ac:dyDescent="0.25">
      <c r="H80"/>
      <c r="I80"/>
      <c r="J80"/>
      <c r="K80"/>
      <c r="L80"/>
    </row>
    <row r="81" spans="8:12" x14ac:dyDescent="0.25">
      <c r="H81"/>
      <c r="I81"/>
      <c r="J81"/>
      <c r="K81"/>
      <c r="L81"/>
    </row>
    <row r="82" spans="8:12" x14ac:dyDescent="0.25">
      <c r="H82"/>
      <c r="I82"/>
      <c r="J82"/>
      <c r="K82"/>
      <c r="L82"/>
    </row>
    <row r="83" spans="8:12" x14ac:dyDescent="0.25">
      <c r="H83"/>
      <c r="I83"/>
      <c r="J83"/>
      <c r="K83"/>
      <c r="L83"/>
    </row>
    <row r="84" spans="8:12" x14ac:dyDescent="0.25">
      <c r="H84"/>
      <c r="I84"/>
      <c r="J84"/>
      <c r="K84"/>
      <c r="L84"/>
    </row>
    <row r="85" spans="8:12" x14ac:dyDescent="0.25">
      <c r="H85"/>
      <c r="I85"/>
      <c r="J85"/>
      <c r="K85"/>
      <c r="L85"/>
    </row>
    <row r="86" spans="8:12" x14ac:dyDescent="0.25">
      <c r="H86"/>
      <c r="I86"/>
      <c r="J86"/>
      <c r="K86"/>
      <c r="L86"/>
    </row>
    <row r="87" spans="8:12" x14ac:dyDescent="0.25">
      <c r="H87"/>
      <c r="I87"/>
      <c r="J87"/>
      <c r="K87"/>
      <c r="L87"/>
    </row>
    <row r="88" spans="8:12" x14ac:dyDescent="0.25">
      <c r="H88"/>
      <c r="I88"/>
      <c r="J88"/>
      <c r="K88"/>
      <c r="L88"/>
    </row>
    <row r="89" spans="8:12" x14ac:dyDescent="0.25">
      <c r="H89"/>
      <c r="I89"/>
      <c r="J89"/>
      <c r="K89"/>
      <c r="L89"/>
    </row>
    <row r="90" spans="8:12" x14ac:dyDescent="0.25">
      <c r="H90"/>
      <c r="I90"/>
      <c r="J90"/>
      <c r="K90"/>
      <c r="L90"/>
    </row>
    <row r="91" spans="8:12" x14ac:dyDescent="0.25">
      <c r="H91"/>
      <c r="I91"/>
      <c r="J91"/>
      <c r="K91"/>
      <c r="L91"/>
    </row>
    <row r="92" spans="8:12" x14ac:dyDescent="0.25">
      <c r="H92"/>
      <c r="I92"/>
      <c r="J92"/>
      <c r="K92"/>
      <c r="L92"/>
    </row>
    <row r="93" spans="8:12" x14ac:dyDescent="0.25">
      <c r="H93"/>
      <c r="I93"/>
      <c r="J93"/>
      <c r="K93"/>
      <c r="L93"/>
    </row>
    <row r="94" spans="8:12" x14ac:dyDescent="0.25">
      <c r="H94"/>
      <c r="I94"/>
      <c r="J94"/>
      <c r="K94"/>
      <c r="L94"/>
    </row>
    <row r="95" spans="8:12" x14ac:dyDescent="0.25">
      <c r="H95"/>
      <c r="I95"/>
      <c r="J95"/>
      <c r="K95"/>
      <c r="L95"/>
    </row>
    <row r="96" spans="8:12" x14ac:dyDescent="0.25">
      <c r="H96"/>
      <c r="I96"/>
      <c r="J96"/>
      <c r="K96"/>
      <c r="L96"/>
    </row>
    <row r="97" spans="8:10" x14ac:dyDescent="0.25">
      <c r="H97"/>
      <c r="I97"/>
      <c r="J97"/>
    </row>
    <row r="98" spans="8:10" x14ac:dyDescent="0.25">
      <c r="H98"/>
      <c r="I98"/>
      <c r="J98"/>
    </row>
    <row r="99" spans="8:10" x14ac:dyDescent="0.25">
      <c r="H99"/>
      <c r="I99"/>
      <c r="J99"/>
    </row>
    <row r="100" spans="8:10" x14ac:dyDescent="0.25">
      <c r="H100"/>
      <c r="I100"/>
      <c r="J100"/>
    </row>
    <row r="101" spans="8:10" x14ac:dyDescent="0.25">
      <c r="H101"/>
      <c r="I101"/>
      <c r="J101"/>
    </row>
    <row r="102" spans="8:10" x14ac:dyDescent="0.25">
      <c r="H102"/>
      <c r="I102"/>
      <c r="J102"/>
    </row>
    <row r="103" spans="8:10" x14ac:dyDescent="0.25">
      <c r="H103"/>
      <c r="I103"/>
      <c r="J103"/>
    </row>
    <row r="104" spans="8:10" x14ac:dyDescent="0.25">
      <c r="H104"/>
      <c r="I104"/>
      <c r="J104"/>
    </row>
    <row r="105" spans="8:10" x14ac:dyDescent="0.25">
      <c r="H105"/>
      <c r="I105"/>
      <c r="J105"/>
    </row>
    <row r="106" spans="8:10" x14ac:dyDescent="0.25">
      <c r="H106"/>
      <c r="I106"/>
      <c r="J106"/>
    </row>
    <row r="107" spans="8:10" x14ac:dyDescent="0.25">
      <c r="H107"/>
      <c r="I107"/>
      <c r="J107"/>
    </row>
    <row r="108" spans="8:10" x14ac:dyDescent="0.25">
      <c r="H108"/>
      <c r="I108"/>
      <c r="J108"/>
    </row>
    <row r="109" spans="8:10" x14ac:dyDescent="0.25">
      <c r="H109"/>
      <c r="I109"/>
      <c r="J109"/>
    </row>
    <row r="110" spans="8:10" x14ac:dyDescent="0.25">
      <c r="H110"/>
      <c r="I110"/>
      <c r="J110"/>
    </row>
    <row r="111" spans="8:10" x14ac:dyDescent="0.25">
      <c r="H111"/>
      <c r="I111"/>
      <c r="J111"/>
    </row>
    <row r="112" spans="8:10" x14ac:dyDescent="0.25">
      <c r="H112"/>
      <c r="I112"/>
      <c r="J112"/>
    </row>
    <row r="113" spans="8:10" x14ac:dyDescent="0.25">
      <c r="H113"/>
      <c r="I113"/>
      <c r="J113"/>
    </row>
    <row r="114" spans="8:10" x14ac:dyDescent="0.25">
      <c r="H114"/>
      <c r="I114"/>
      <c r="J114"/>
    </row>
    <row r="115" spans="8:10" x14ac:dyDescent="0.25">
      <c r="H115"/>
      <c r="I115"/>
      <c r="J115"/>
    </row>
    <row r="116" spans="8:10" x14ac:dyDescent="0.25">
      <c r="H116"/>
      <c r="I116"/>
      <c r="J116"/>
    </row>
    <row r="117" spans="8:10" x14ac:dyDescent="0.25">
      <c r="H117"/>
      <c r="I117"/>
      <c r="J117"/>
    </row>
    <row r="118" spans="8:10" x14ac:dyDescent="0.25">
      <c r="H118"/>
      <c r="I118"/>
      <c r="J118"/>
    </row>
    <row r="119" spans="8:10" x14ac:dyDescent="0.25">
      <c r="H119"/>
      <c r="I119"/>
      <c r="J119"/>
    </row>
    <row r="120" spans="8:10" x14ac:dyDescent="0.25">
      <c r="H120"/>
      <c r="I120"/>
      <c r="J120"/>
    </row>
    <row r="121" spans="8:10" x14ac:dyDescent="0.25">
      <c r="H121"/>
      <c r="I121"/>
      <c r="J121"/>
    </row>
    <row r="122" spans="8:10" x14ac:dyDescent="0.25">
      <c r="H122"/>
      <c r="I122"/>
      <c r="J122"/>
    </row>
    <row r="123" spans="8:10" x14ac:dyDescent="0.25">
      <c r="H123"/>
      <c r="I123"/>
      <c r="J123"/>
    </row>
    <row r="124" spans="8:10" x14ac:dyDescent="0.25">
      <c r="H124"/>
      <c r="I124"/>
      <c r="J124"/>
    </row>
    <row r="125" spans="8:10" x14ac:dyDescent="0.25">
      <c r="H125"/>
      <c r="I125"/>
      <c r="J125"/>
    </row>
    <row r="126" spans="8:10" x14ac:dyDescent="0.25">
      <c r="H126"/>
      <c r="I126"/>
      <c r="J126"/>
    </row>
    <row r="127" spans="8:10" x14ac:dyDescent="0.25">
      <c r="H127"/>
      <c r="I127"/>
      <c r="J127"/>
    </row>
    <row r="128" spans="8:10" x14ac:dyDescent="0.25">
      <c r="H128"/>
      <c r="I128"/>
      <c r="J128"/>
    </row>
    <row r="129" spans="8:10" x14ac:dyDescent="0.25">
      <c r="H129"/>
      <c r="I129"/>
      <c r="J129"/>
    </row>
    <row r="130" spans="8:10" x14ac:dyDescent="0.25">
      <c r="H130"/>
      <c r="I130"/>
      <c r="J130"/>
    </row>
    <row r="131" spans="8:10" x14ac:dyDescent="0.25">
      <c r="H131"/>
      <c r="I131"/>
      <c r="J131"/>
    </row>
    <row r="132" spans="8:10" x14ac:dyDescent="0.25">
      <c r="H132"/>
      <c r="I132"/>
      <c r="J132"/>
    </row>
    <row r="133" spans="8:10" x14ac:dyDescent="0.25">
      <c r="H133"/>
      <c r="I133"/>
      <c r="J133"/>
    </row>
    <row r="134" spans="8:10" x14ac:dyDescent="0.25">
      <c r="H134"/>
      <c r="I134"/>
      <c r="J134"/>
    </row>
    <row r="135" spans="8:10" x14ac:dyDescent="0.25">
      <c r="H135"/>
      <c r="I135"/>
      <c r="J135"/>
    </row>
    <row r="136" spans="8:10" x14ac:dyDescent="0.25">
      <c r="H136"/>
      <c r="I136"/>
      <c r="J136"/>
    </row>
    <row r="137" spans="8:10" x14ac:dyDescent="0.25">
      <c r="H137"/>
      <c r="I137"/>
      <c r="J137"/>
    </row>
    <row r="138" spans="8:10" x14ac:dyDescent="0.25">
      <c r="H138"/>
      <c r="I138"/>
      <c r="J138"/>
    </row>
    <row r="139" spans="8:10" x14ac:dyDescent="0.25">
      <c r="H139"/>
      <c r="I139"/>
      <c r="J139"/>
    </row>
    <row r="140" spans="8:10" x14ac:dyDescent="0.25">
      <c r="H140"/>
      <c r="I140"/>
      <c r="J140"/>
    </row>
    <row r="141" spans="8:10" x14ac:dyDescent="0.25">
      <c r="H141"/>
      <c r="I141"/>
      <c r="J141"/>
    </row>
    <row r="142" spans="8:10" x14ac:dyDescent="0.25">
      <c r="H142"/>
      <c r="I142"/>
      <c r="J142"/>
    </row>
    <row r="143" spans="8:10" x14ac:dyDescent="0.25">
      <c r="H143"/>
      <c r="I143"/>
      <c r="J143"/>
    </row>
    <row r="144" spans="8:10" x14ac:dyDescent="0.25">
      <c r="H144"/>
      <c r="I144"/>
      <c r="J144"/>
    </row>
    <row r="145" spans="8:10" x14ac:dyDescent="0.25">
      <c r="H145"/>
      <c r="I145"/>
      <c r="J145"/>
    </row>
    <row r="146" spans="8:10" x14ac:dyDescent="0.25">
      <c r="H146"/>
      <c r="I146"/>
      <c r="J146"/>
    </row>
    <row r="147" spans="8:10" x14ac:dyDescent="0.25">
      <c r="H147"/>
      <c r="I147"/>
      <c r="J147"/>
    </row>
    <row r="148" spans="8:10" x14ac:dyDescent="0.25">
      <c r="H148"/>
      <c r="I148"/>
      <c r="J148"/>
    </row>
    <row r="149" spans="8:10" x14ac:dyDescent="0.25">
      <c r="H149"/>
      <c r="I149"/>
      <c r="J149"/>
    </row>
    <row r="150" spans="8:10" x14ac:dyDescent="0.25">
      <c r="H150"/>
      <c r="I150"/>
      <c r="J150"/>
    </row>
    <row r="151" spans="8:10" x14ac:dyDescent="0.25">
      <c r="H151"/>
      <c r="I151"/>
      <c r="J151"/>
    </row>
    <row r="152" spans="8:10" x14ac:dyDescent="0.25">
      <c r="H152"/>
      <c r="I152"/>
      <c r="J152"/>
    </row>
    <row r="153" spans="8:10" x14ac:dyDescent="0.25">
      <c r="H153"/>
      <c r="I153"/>
      <c r="J153"/>
    </row>
    <row r="154" spans="8:10" x14ac:dyDescent="0.25">
      <c r="H154"/>
      <c r="I154"/>
      <c r="J154"/>
    </row>
    <row r="155" spans="8:10" x14ac:dyDescent="0.25">
      <c r="H155"/>
      <c r="I155"/>
      <c r="J155"/>
    </row>
    <row r="156" spans="8:10" x14ac:dyDescent="0.25">
      <c r="H156"/>
      <c r="I156"/>
      <c r="J156"/>
    </row>
    <row r="157" spans="8:10" x14ac:dyDescent="0.25">
      <c r="H157"/>
      <c r="I157"/>
      <c r="J157"/>
    </row>
    <row r="158" spans="8:10" x14ac:dyDescent="0.25">
      <c r="H158"/>
      <c r="I158"/>
      <c r="J158"/>
    </row>
    <row r="159" spans="8:10" x14ac:dyDescent="0.25">
      <c r="H159"/>
      <c r="I159"/>
      <c r="J159"/>
    </row>
    <row r="160" spans="8:10" x14ac:dyDescent="0.25">
      <c r="H160"/>
      <c r="I160"/>
      <c r="J160"/>
    </row>
    <row r="161" spans="8:10" x14ac:dyDescent="0.25">
      <c r="H161"/>
      <c r="I161"/>
      <c r="J161"/>
    </row>
    <row r="162" spans="8:10" x14ac:dyDescent="0.25">
      <c r="H162"/>
      <c r="I162"/>
      <c r="J162"/>
    </row>
    <row r="163" spans="8:10" x14ac:dyDescent="0.25">
      <c r="H163"/>
      <c r="I163"/>
      <c r="J163"/>
    </row>
    <row r="164" spans="8:10" x14ac:dyDescent="0.25">
      <c r="H164"/>
      <c r="I164"/>
      <c r="J164"/>
    </row>
    <row r="165" spans="8:10" x14ac:dyDescent="0.25">
      <c r="H165"/>
      <c r="I165"/>
      <c r="J165"/>
    </row>
    <row r="166" spans="8:10" x14ac:dyDescent="0.25">
      <c r="H166"/>
      <c r="I166"/>
      <c r="J166"/>
    </row>
    <row r="167" spans="8:10" x14ac:dyDescent="0.25">
      <c r="H167"/>
      <c r="I167"/>
      <c r="J167"/>
    </row>
    <row r="168" spans="8:10" x14ac:dyDescent="0.25">
      <c r="H168"/>
      <c r="I168"/>
      <c r="J168"/>
    </row>
    <row r="169" spans="8:10" x14ac:dyDescent="0.25">
      <c r="H169"/>
      <c r="I169"/>
      <c r="J169"/>
    </row>
    <row r="170" spans="8:10" x14ac:dyDescent="0.25">
      <c r="H170"/>
      <c r="I170"/>
      <c r="J170"/>
    </row>
    <row r="171" spans="8:10" x14ac:dyDescent="0.25">
      <c r="H171"/>
      <c r="I171"/>
      <c r="J171"/>
    </row>
    <row r="172" spans="8:10" x14ac:dyDescent="0.25">
      <c r="H172"/>
      <c r="I172"/>
      <c r="J172"/>
    </row>
    <row r="173" spans="8:10" x14ac:dyDescent="0.25">
      <c r="H173"/>
      <c r="I173"/>
      <c r="J173"/>
    </row>
    <row r="174" spans="8:10" x14ac:dyDescent="0.25">
      <c r="H174"/>
      <c r="I174"/>
      <c r="J174"/>
    </row>
    <row r="175" spans="8:10" x14ac:dyDescent="0.25">
      <c r="H175"/>
      <c r="I175"/>
      <c r="J175"/>
    </row>
    <row r="176" spans="8:10" x14ac:dyDescent="0.25">
      <c r="H176"/>
      <c r="I176"/>
      <c r="J176"/>
    </row>
    <row r="177" spans="8:10" x14ac:dyDescent="0.25">
      <c r="H177"/>
      <c r="I177"/>
      <c r="J177"/>
    </row>
    <row r="178" spans="8:10" x14ac:dyDescent="0.25">
      <c r="H178"/>
      <c r="I178"/>
      <c r="J178"/>
    </row>
    <row r="179" spans="8:10" x14ac:dyDescent="0.25">
      <c r="H179"/>
      <c r="I179"/>
      <c r="J179"/>
    </row>
    <row r="180" spans="8:10" x14ac:dyDescent="0.25">
      <c r="H180"/>
      <c r="I180"/>
      <c r="J180"/>
    </row>
    <row r="181" spans="8:10" x14ac:dyDescent="0.25">
      <c r="H181"/>
      <c r="I181"/>
      <c r="J181"/>
    </row>
    <row r="182" spans="8:10" x14ac:dyDescent="0.25">
      <c r="H182"/>
      <c r="I182"/>
      <c r="J182"/>
    </row>
    <row r="183" spans="8:10" x14ac:dyDescent="0.25">
      <c r="H183"/>
      <c r="I183"/>
      <c r="J183"/>
    </row>
    <row r="184" spans="8:10" x14ac:dyDescent="0.25">
      <c r="H184"/>
      <c r="I184"/>
      <c r="J184"/>
    </row>
    <row r="185" spans="8:10" x14ac:dyDescent="0.25">
      <c r="H185"/>
      <c r="I185"/>
      <c r="J185"/>
    </row>
    <row r="186" spans="8:10" x14ac:dyDescent="0.25">
      <c r="H186"/>
      <c r="I186"/>
      <c r="J186"/>
    </row>
    <row r="187" spans="8:10" x14ac:dyDescent="0.25">
      <c r="H187"/>
      <c r="I187"/>
      <c r="J187"/>
    </row>
  </sheetData>
  <mergeCells count="1">
    <mergeCell ref="J3:J4"/>
  </mergeCells>
  <printOptions horizontalCentered="1" verticalCentered="1"/>
  <pageMargins left="0.7" right="0.7" top="0.75" bottom="0.75" header="0.3" footer="0.3"/>
  <pageSetup scale="83" fitToHeight="0"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defaultRowHeight="15" x14ac:dyDescent="0.25"/>
  <cols>
    <col min="1" max="1" width="18.5703125" bestFit="1" customWidth="1"/>
    <col min="2" max="2" width="5" bestFit="1" customWidth="1"/>
    <col min="3" max="3" width="6.5703125" bestFit="1" customWidth="1"/>
    <col min="4" max="4" width="6.7109375" customWidth="1"/>
    <col min="5" max="5" width="6.28515625" customWidth="1"/>
    <col min="6" max="6" width="8.5703125" bestFit="1" customWidth="1"/>
    <col min="7" max="7" width="8.5703125" customWidth="1"/>
    <col min="8" max="11" width="7.5703125" style="8" bestFit="1" customWidth="1"/>
    <col min="12" max="12" width="7.5703125" bestFit="1" customWidth="1"/>
    <col min="15" max="15" width="11" bestFit="1" customWidth="1"/>
  </cols>
  <sheetData>
    <row r="1" spans="1:12" ht="38.25" x14ac:dyDescent="0.25">
      <c r="A1" s="3" t="s">
        <v>19</v>
      </c>
      <c r="B1" s="3" t="s">
        <v>1</v>
      </c>
      <c r="C1" s="3" t="s">
        <v>2</v>
      </c>
      <c r="D1" s="3" t="s">
        <v>18</v>
      </c>
      <c r="E1" s="3" t="s">
        <v>0</v>
      </c>
      <c r="F1" s="3" t="s">
        <v>17</v>
      </c>
      <c r="G1" s="3" t="s">
        <v>20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14</v>
      </c>
    </row>
    <row r="2" spans="1:12" x14ac:dyDescent="0.25">
      <c r="A2">
        <v>6853929100</v>
      </c>
      <c r="B2">
        <v>2016</v>
      </c>
      <c r="C2">
        <v>7</v>
      </c>
      <c r="D2">
        <v>781</v>
      </c>
      <c r="E2">
        <v>30</v>
      </c>
      <c r="F2">
        <v>4.13</v>
      </c>
      <c r="G2">
        <v>0</v>
      </c>
      <c r="H2" s="7">
        <f>($E2*Rates!$B$2)+(Usage!$D2*Rates!$G$2)+(Usage!$F2*Rates!$C$2)</f>
        <v>104.15074000000001</v>
      </c>
      <c r="I2" s="7">
        <f>($E2*Rates!$B$3)+(Usage!$D2*Rates!$G$3)+(Usage!$F2*Rates!$C$3)</f>
        <v>113.72628</v>
      </c>
      <c r="J2" s="7">
        <f>($E2*Rates!$B$4)+(Usage!$D2*Rates!$G$4)+(Usage!$F2*Rates!$C$4)</f>
        <v>122.89927000000002</v>
      </c>
      <c r="K2" s="7">
        <f>($E2*Rates!$B$5)+(Usage!$D2*Rates!$G$5)+(Usage!$F2*Rates!$C$5)</f>
        <v>110.52043</v>
      </c>
      <c r="L2" s="7">
        <f>($E2*Rates!$B$6)+(Usage!$D2*Rates!$G$6)+(Usage!$F2*Rates!$C$6)+(G2*Rates!$D$6)</f>
        <v>98.832529999999991</v>
      </c>
    </row>
    <row r="3" spans="1:12" x14ac:dyDescent="0.25">
      <c r="A3">
        <v>6853929100</v>
      </c>
      <c r="B3">
        <v>2016</v>
      </c>
      <c r="C3">
        <v>8</v>
      </c>
      <c r="D3">
        <v>941</v>
      </c>
      <c r="E3">
        <v>32</v>
      </c>
      <c r="F3">
        <v>5.07</v>
      </c>
      <c r="G3">
        <v>0</v>
      </c>
      <c r="H3" s="7">
        <f>($E3*Rates!$B$2)+(Usage!$D3*Rates!$G$2)+(Usage!$F3*Rates!$C$2)</f>
        <v>122.91714</v>
      </c>
      <c r="I3" s="7">
        <f>($E3*Rates!$B$3)+(Usage!$D3*Rates!$G$3)+(Usage!$F3*Rates!$C$3)</f>
        <v>134.24707999999998</v>
      </c>
      <c r="J3" s="7">
        <f>($E3*Rates!$B$4)+(Usage!$D3*Rates!$G$4)+(Usage!$F3*Rates!$C$4)</f>
        <v>141.52647000000002</v>
      </c>
      <c r="K3" s="7">
        <f>($E3*Rates!$B$5)+(Usage!$D3*Rates!$G$5)+(Usage!$F3*Rates!$C$5)</f>
        <v>130.60523000000001</v>
      </c>
      <c r="L3" s="7">
        <f>($E3*Rates!$B$6)+(Usage!$D3*Rates!$G$6)+(Usage!$F3*Rates!$C$6)+(G3*Rates!$D$6)</f>
        <v>116.25713</v>
      </c>
    </row>
    <row r="4" spans="1:12" x14ac:dyDescent="0.25">
      <c r="A4">
        <v>6853929100</v>
      </c>
      <c r="B4">
        <v>2016</v>
      </c>
      <c r="C4">
        <v>9</v>
      </c>
      <c r="D4">
        <v>796</v>
      </c>
      <c r="E4">
        <v>29</v>
      </c>
      <c r="F4">
        <v>5.39</v>
      </c>
      <c r="G4">
        <v>0</v>
      </c>
      <c r="H4" s="7">
        <f>($E4*Rates!$B$2)+(Usage!$D4*Rates!$G$2)+(Usage!$F4*Rates!$C$2)</f>
        <v>105.17384</v>
      </c>
      <c r="I4" s="7">
        <f>($E4*Rates!$B$3)+(Usage!$D4*Rates!$G$3)+(Usage!$F4*Rates!$C$3)</f>
        <v>114.85448</v>
      </c>
      <c r="J4" s="7">
        <f>($E4*Rates!$B$4)+(Usage!$D4*Rates!$G$4)+(Usage!$F4*Rates!$C$4)</f>
        <v>122.76931999999999</v>
      </c>
      <c r="K4" s="7">
        <f>($E4*Rates!$B$5)+(Usage!$D4*Rates!$G$5)+(Usage!$F4*Rates!$C$5)</f>
        <v>117.39588000000001</v>
      </c>
      <c r="L4" s="7">
        <f>($E4*Rates!$B$6)+(Usage!$D4*Rates!$G$6)+(Usage!$F4*Rates!$C$6)+(G4*Rates!$D$6)</f>
        <v>102.14218</v>
      </c>
    </row>
    <row r="5" spans="1:12" x14ac:dyDescent="0.25">
      <c r="A5">
        <v>6853929100</v>
      </c>
      <c r="B5">
        <v>2016</v>
      </c>
      <c r="C5">
        <v>10</v>
      </c>
      <c r="D5">
        <v>414</v>
      </c>
      <c r="E5">
        <v>30</v>
      </c>
      <c r="F5">
        <v>5.22</v>
      </c>
      <c r="G5">
        <v>0</v>
      </c>
      <c r="H5" s="7">
        <f>($E5*Rates!$B$2)+(Usage!$D5*Rates!$G$2)+(Usage!$F5*Rates!$C$2)</f>
        <v>63.949559999999998</v>
      </c>
      <c r="I5" s="7">
        <f>($E5*Rates!$B$3)+(Usage!$D5*Rates!$G$3)+(Usage!$F5*Rates!$C$3)</f>
        <v>69.730320000000006</v>
      </c>
      <c r="J5" s="7">
        <f>($E5*Rates!$B$4)+(Usage!$D5*Rates!$G$4)+(Usage!$F5*Rates!$C$4)</f>
        <v>87.421379999999999</v>
      </c>
      <c r="K5" s="7">
        <f>($E5*Rates!$B$5)+(Usage!$D5*Rates!$G$5)+(Usage!$F5*Rates!$C$5)</f>
        <v>84.030419999999992</v>
      </c>
      <c r="L5" s="7">
        <f>($E5*Rates!$B$6)+(Usage!$D5*Rates!$G$6)+(Usage!$F5*Rates!$C$6)+(G5*Rates!$D$6)</f>
        <v>69.257819999999995</v>
      </c>
    </row>
    <row r="6" spans="1:12" x14ac:dyDescent="0.25">
      <c r="A6">
        <v>6853929100</v>
      </c>
      <c r="B6">
        <v>2016</v>
      </c>
      <c r="C6">
        <v>11</v>
      </c>
      <c r="D6">
        <v>490</v>
      </c>
      <c r="E6">
        <v>31</v>
      </c>
      <c r="F6">
        <v>5.42</v>
      </c>
      <c r="G6">
        <v>0</v>
      </c>
      <c r="H6" s="7">
        <f>($E6*Rates!$B$2)+(Usage!$D6*Rates!$G$2)+(Usage!$F6*Rates!$C$2)</f>
        <v>72.894599999999997</v>
      </c>
      <c r="I6" s="7">
        <f>($E6*Rates!$B$3)+(Usage!$D6*Rates!$G$3)+(Usage!$F6*Rates!$C$3)</f>
        <v>79.511199999999988</v>
      </c>
      <c r="J6" s="7">
        <f>($E6*Rates!$B$4)+(Usage!$D6*Rates!$G$4)+(Usage!$F6*Rates!$C$4)</f>
        <v>96.348300000000009</v>
      </c>
      <c r="K6" s="7">
        <f>($E6*Rates!$B$5)+(Usage!$D6*Rates!$G$5)+(Usage!$F6*Rates!$C$5)</f>
        <v>92.37469999999999</v>
      </c>
      <c r="L6" s="7">
        <f>($E6*Rates!$B$6)+(Usage!$D6*Rates!$G$6)+(Usage!$F6*Rates!$C$6)+(G6*Rates!$D$6)</f>
        <v>77.03609999999999</v>
      </c>
    </row>
    <row r="7" spans="1:12" x14ac:dyDescent="0.25">
      <c r="A7">
        <v>6853929100</v>
      </c>
      <c r="B7">
        <v>2016</v>
      </c>
      <c r="C7">
        <v>12</v>
      </c>
      <c r="D7">
        <v>743</v>
      </c>
      <c r="E7">
        <v>31</v>
      </c>
      <c r="F7">
        <v>12.9</v>
      </c>
      <c r="G7">
        <v>0</v>
      </c>
      <c r="H7" s="7">
        <f>($E7*Rates!$B$2)+(Usage!$D7*Rates!$G$2)+(Usage!$F7*Rates!$C$2)</f>
        <v>100.60822</v>
      </c>
      <c r="I7" s="7">
        <f>($E7*Rates!$B$3)+(Usage!$D7*Rates!$G$3)+(Usage!$F7*Rates!$C$3)</f>
        <v>109.84083999999999</v>
      </c>
      <c r="J7" s="7">
        <f>($E7*Rates!$B$4)+(Usage!$D7*Rates!$G$4)+(Usage!$F7*Rates!$C$4)</f>
        <v>120.80581000000001</v>
      </c>
      <c r="K7" s="7">
        <f>($E7*Rates!$B$5)+(Usage!$D7*Rates!$G$5)+(Usage!$F7*Rates!$C$5)</f>
        <v>151.79329000000001</v>
      </c>
      <c r="L7" s="7">
        <f>($E7*Rates!$B$6)+(Usage!$D7*Rates!$G$6)+(Usage!$F7*Rates!$C$6)+(G7*Rates!$D$6)</f>
        <v>115.28628999999999</v>
      </c>
    </row>
    <row r="8" spans="1:12" x14ac:dyDescent="0.25">
      <c r="A8">
        <v>6677553260</v>
      </c>
      <c r="B8">
        <v>2016</v>
      </c>
      <c r="C8">
        <v>7</v>
      </c>
      <c r="D8">
        <v>647</v>
      </c>
      <c r="E8">
        <v>30</v>
      </c>
      <c r="F8">
        <v>3.93</v>
      </c>
      <c r="G8">
        <v>0</v>
      </c>
      <c r="H8" s="7">
        <f>($E8*Rates!$B$2)+(Usage!$D8*Rates!$G$2)+(Usage!$F8*Rates!$C$2)</f>
        <v>89.472379999999987</v>
      </c>
      <c r="I8" s="7">
        <f>($E8*Rates!$B$3)+(Usage!$D8*Rates!$G$3)+(Usage!$F8*Rates!$C$3)</f>
        <v>97.662360000000007</v>
      </c>
      <c r="J8" s="7">
        <f>($E8*Rates!$B$4)+(Usage!$D8*Rates!$G$4)+(Usage!$F8*Rates!$C$4)</f>
        <v>109.94549000000001</v>
      </c>
      <c r="K8" s="7">
        <f>($E8*Rates!$B$5)+(Usage!$D8*Rates!$G$5)+(Usage!$F8*Rates!$C$5)</f>
        <v>97.858409999999992</v>
      </c>
      <c r="L8" s="7">
        <f>($E8*Rates!$B$6)+(Usage!$D8*Rates!$G$6)+(Usage!$F8*Rates!$C$6)+(G8*Rates!$D$6)</f>
        <v>86.736509999999981</v>
      </c>
    </row>
    <row r="9" spans="1:12" x14ac:dyDescent="0.25">
      <c r="A9">
        <v>6677553260</v>
      </c>
      <c r="B9">
        <v>2016</v>
      </c>
      <c r="C9">
        <v>8</v>
      </c>
      <c r="D9">
        <v>713</v>
      </c>
      <c r="E9">
        <v>29</v>
      </c>
      <c r="F9">
        <v>6.04</v>
      </c>
      <c r="G9">
        <v>0</v>
      </c>
      <c r="H9" s="7">
        <f>($E9*Rates!$B$2)+(Usage!$D9*Rates!$G$2)+(Usage!$F9*Rates!$C$2)</f>
        <v>96.08202</v>
      </c>
      <c r="I9" s="7">
        <f>($E9*Rates!$B$3)+(Usage!$D9*Rates!$G$3)+(Usage!$F9*Rates!$C$3)</f>
        <v>104.90443999999999</v>
      </c>
      <c r="J9" s="7">
        <f>($E9*Rates!$B$4)+(Usage!$D9*Rates!$G$4)+(Usage!$F9*Rates!$C$4)</f>
        <v>114.74571</v>
      </c>
      <c r="K9" s="7">
        <f>($E9*Rates!$B$5)+(Usage!$D9*Rates!$G$5)+(Usage!$F9*Rates!$C$5)</f>
        <v>113.42238999999999</v>
      </c>
      <c r="L9" s="7">
        <f>($E9*Rates!$B$6)+(Usage!$D9*Rates!$G$6)+(Usage!$F9*Rates!$C$6)+(G9*Rates!$D$6)</f>
        <v>96.329189999999983</v>
      </c>
    </row>
    <row r="10" spans="1:12" x14ac:dyDescent="0.25">
      <c r="A10">
        <v>6677553260</v>
      </c>
      <c r="B10">
        <v>2016</v>
      </c>
      <c r="C10">
        <v>9</v>
      </c>
      <c r="D10">
        <v>939</v>
      </c>
      <c r="E10">
        <v>33</v>
      </c>
      <c r="F10">
        <v>6.67</v>
      </c>
      <c r="G10">
        <v>0</v>
      </c>
      <c r="H10" s="7">
        <f>($E10*Rates!$B$2)+(Usage!$D10*Rates!$G$2)+(Usage!$F10*Rates!$C$2)</f>
        <v>123.31806</v>
      </c>
      <c r="I10" s="7">
        <f>($E10*Rates!$B$3)+(Usage!$D10*Rates!$G$3)+(Usage!$F10*Rates!$C$3)</f>
        <v>134.67731999999998</v>
      </c>
      <c r="J10" s="7">
        <f>($E10*Rates!$B$4)+(Usage!$D10*Rates!$G$4)+(Usage!$F10*Rates!$C$4)</f>
        <v>142.91313000000002</v>
      </c>
      <c r="K10" s="7">
        <f>($E10*Rates!$B$5)+(Usage!$D10*Rates!$G$5)+(Usage!$F10*Rates!$C$5)</f>
        <v>139.16117</v>
      </c>
      <c r="L10" s="7">
        <f>($E10*Rates!$B$6)+(Usage!$D10*Rates!$G$6)+(Usage!$F10*Rates!$C$6)+(G10*Rates!$D$6)</f>
        <v>120.28507</v>
      </c>
    </row>
    <row r="11" spans="1:12" x14ac:dyDescent="0.25">
      <c r="A11">
        <v>6677553260</v>
      </c>
      <c r="B11">
        <v>2016</v>
      </c>
      <c r="C11">
        <v>10</v>
      </c>
      <c r="D11">
        <v>521</v>
      </c>
      <c r="E11">
        <v>29</v>
      </c>
      <c r="F11">
        <v>6.67</v>
      </c>
      <c r="G11">
        <v>0</v>
      </c>
      <c r="H11" s="7">
        <f>($E11*Rates!$B$2)+(Usage!$D11*Rates!$G$2)+(Usage!$F11*Rates!$C$2)</f>
        <v>75.050340000000006</v>
      </c>
      <c r="I11" s="7">
        <f>($E11*Rates!$B$3)+(Usage!$D11*Rates!$G$3)+(Usage!$F11*Rates!$C$3)</f>
        <v>81.887479999999982</v>
      </c>
      <c r="J11" s="7">
        <f>($E11*Rates!$B$4)+(Usage!$D11*Rates!$G$4)+(Usage!$F11*Rates!$C$4)</f>
        <v>96.185069999999996</v>
      </c>
      <c r="K11" s="7">
        <f>($E11*Rates!$B$5)+(Usage!$D11*Rates!$G$5)+(Usage!$F11*Rates!$C$5)</f>
        <v>99.862629999999996</v>
      </c>
      <c r="L11" s="7">
        <f>($E11*Rates!$B$6)+(Usage!$D11*Rates!$G$6)+(Usage!$F11*Rates!$C$6)+(G11*Rates!$D$6)</f>
        <v>80.986530000000002</v>
      </c>
    </row>
    <row r="12" spans="1:12" x14ac:dyDescent="0.25">
      <c r="A12">
        <v>6677553260</v>
      </c>
      <c r="B12">
        <v>2016</v>
      </c>
      <c r="C12">
        <v>11</v>
      </c>
      <c r="D12">
        <v>46</v>
      </c>
      <c r="E12">
        <v>29</v>
      </c>
      <c r="F12">
        <v>7.32</v>
      </c>
      <c r="G12">
        <v>0</v>
      </c>
      <c r="H12" s="7">
        <f>($E12*Rates!$B$2)+(Usage!$D12*Rates!$G$2)+(Usage!$F12*Rates!$C$2)</f>
        <v>23.018840000000001</v>
      </c>
      <c r="I12" s="7">
        <f>($E12*Rates!$B$3)+(Usage!$D12*Rates!$G$3)+(Usage!$F12*Rates!$C$3)</f>
        <v>24.944479999999999</v>
      </c>
      <c r="J12" s="7">
        <f>($E12*Rates!$B$4)+(Usage!$D12*Rates!$G$4)+(Usage!$F12*Rates!$C$4)</f>
        <v>50.266820000000003</v>
      </c>
      <c r="K12" s="7">
        <f>($E12*Rates!$B$5)+(Usage!$D12*Rates!$G$5)+(Usage!$F12*Rates!$C$5)</f>
        <v>61.773380000000003</v>
      </c>
      <c r="L12" s="7">
        <f>($E12*Rates!$B$6)+(Usage!$D12*Rates!$G$6)+(Usage!$F12*Rates!$C$6)+(G12*Rates!$D$6)</f>
        <v>41.057779999999994</v>
      </c>
    </row>
    <row r="13" spans="1:12" x14ac:dyDescent="0.25">
      <c r="A13">
        <v>6677553260</v>
      </c>
      <c r="B13">
        <v>2016</v>
      </c>
      <c r="C13">
        <v>12</v>
      </c>
      <c r="D13">
        <v>13</v>
      </c>
      <c r="E13">
        <v>33</v>
      </c>
      <c r="F13">
        <v>5.53</v>
      </c>
      <c r="G13">
        <v>0</v>
      </c>
      <c r="H13" s="7">
        <f>($E13*Rates!$B$2)+(Usage!$D13*Rates!$G$2)+(Usage!$F13*Rates!$C$2)</f>
        <v>21.88402</v>
      </c>
      <c r="I13" s="7">
        <f>($E13*Rates!$B$3)+(Usage!$D13*Rates!$G$3)+(Usage!$F13*Rates!$C$3)</f>
        <v>23.668440000000004</v>
      </c>
      <c r="J13" s="7">
        <f>($E13*Rates!$B$4)+(Usage!$D13*Rates!$G$4)+(Usage!$F13*Rates!$C$4)</f>
        <v>53.396709999999999</v>
      </c>
      <c r="K13" s="7">
        <f>($E13*Rates!$B$5)+(Usage!$D13*Rates!$G$5)+(Usage!$F13*Rates!$C$5)</f>
        <v>52.871390000000005</v>
      </c>
      <c r="L13" s="7">
        <f>($E13*Rates!$B$6)+(Usage!$D13*Rates!$G$6)+(Usage!$F13*Rates!$C$6)+(G13*Rates!$D$6)</f>
        <v>37.221490000000003</v>
      </c>
    </row>
    <row r="14" spans="1:12" x14ac:dyDescent="0.25">
      <c r="A14">
        <v>8711512003</v>
      </c>
      <c r="B14">
        <v>2016</v>
      </c>
      <c r="C14">
        <v>7</v>
      </c>
      <c r="D14">
        <v>0</v>
      </c>
      <c r="E14">
        <v>29</v>
      </c>
      <c r="F14">
        <v>0</v>
      </c>
      <c r="G14">
        <v>0</v>
      </c>
      <c r="H14" s="7">
        <f>($E14*Rates!$B$2)+(Usage!$D14*Rates!$G$2)+(Usage!$F14*Rates!$C$2)</f>
        <v>17.98</v>
      </c>
      <c r="I14" s="7">
        <f>($E14*Rates!$B$3)+(Usage!$D14*Rates!$G$3)+(Usage!$F14*Rates!$C$3)</f>
        <v>19.43</v>
      </c>
      <c r="J14" s="7">
        <f>($E14*Rates!$B$4)+(Usage!$D14*Rates!$G$4)+(Usage!$F14*Rates!$C$4)</f>
        <v>45.82</v>
      </c>
      <c r="K14" s="7">
        <f>($E14*Rates!$B$5)+(Usage!$D14*Rates!$G$5)+(Usage!$F14*Rates!$C$5)</f>
        <v>21.169999999999998</v>
      </c>
      <c r="L14" s="7">
        <f>($E14*Rates!$B$6)+(Usage!$D14*Rates!$G$6)+(Usage!$F14*Rates!$C$6)+(G14*Rates!$D$6)</f>
        <v>21.169999999999998</v>
      </c>
    </row>
    <row r="15" spans="1:12" x14ac:dyDescent="0.25">
      <c r="A15">
        <v>8711512003</v>
      </c>
      <c r="B15">
        <v>2016</v>
      </c>
      <c r="C15">
        <v>8</v>
      </c>
      <c r="D15">
        <v>178</v>
      </c>
      <c r="E15">
        <v>32</v>
      </c>
      <c r="F15">
        <v>8.52</v>
      </c>
      <c r="G15">
        <v>0</v>
      </c>
      <c r="H15" s="7">
        <f>($E15*Rates!$B$2)+(Usage!$D15*Rates!$G$2)+(Usage!$F15*Rates!$C$2)</f>
        <v>39.338120000000004</v>
      </c>
      <c r="I15" s="7">
        <f>($E15*Rates!$B$3)+(Usage!$D15*Rates!$G$3)+(Usage!$F15*Rates!$C$3)</f>
        <v>42.778639999999996</v>
      </c>
      <c r="J15" s="7">
        <f>($E15*Rates!$B$4)+(Usage!$D15*Rates!$G$4)+(Usage!$F15*Rates!$C$4)</f>
        <v>67.767260000000007</v>
      </c>
      <c r="K15" s="7">
        <f>($E15*Rates!$B$5)+(Usage!$D15*Rates!$G$5)+(Usage!$F15*Rates!$C$5)</f>
        <v>81.451339999999988</v>
      </c>
      <c r="L15" s="7">
        <f>($E15*Rates!$B$6)+(Usage!$D15*Rates!$G$6)+(Usage!$F15*Rates!$C$6)+(G15*Rates!$D$6)</f>
        <v>57.339739999999999</v>
      </c>
    </row>
    <row r="16" spans="1:12" x14ac:dyDescent="0.25">
      <c r="A16">
        <v>8711512003</v>
      </c>
      <c r="B16">
        <v>2016</v>
      </c>
      <c r="C16">
        <v>9</v>
      </c>
      <c r="D16">
        <v>869</v>
      </c>
      <c r="E16">
        <v>30</v>
      </c>
      <c r="F16">
        <v>8.2899999999999991</v>
      </c>
      <c r="G16">
        <v>0</v>
      </c>
      <c r="H16" s="7">
        <f>($E16*Rates!$B$2)+(Usage!$D16*Rates!$G$2)+(Usage!$F16*Rates!$C$2)</f>
        <v>113.79025999999999</v>
      </c>
      <c r="I16" s="7">
        <f>($E16*Rates!$B$3)+(Usage!$D16*Rates!$G$3)+(Usage!$F16*Rates!$C$3)</f>
        <v>124.27571999999998</v>
      </c>
      <c r="J16" s="7">
        <f>($E16*Rates!$B$4)+(Usage!$D16*Rates!$G$4)+(Usage!$F16*Rates!$C$4)</f>
        <v>131.40622999999999</v>
      </c>
      <c r="K16" s="7">
        <f>($E16*Rates!$B$5)+(Usage!$D16*Rates!$G$5)+(Usage!$F16*Rates!$C$5)</f>
        <v>138.97906999999998</v>
      </c>
      <c r="L16" s="7">
        <f>($E16*Rates!$B$6)+(Usage!$D16*Rates!$G$6)+(Usage!$F16*Rates!$C$6)+(G16*Rates!$D$6)</f>
        <v>115.51836999999999</v>
      </c>
    </row>
    <row r="17" spans="1:12" x14ac:dyDescent="0.25">
      <c r="A17">
        <v>8711512003</v>
      </c>
      <c r="B17">
        <v>2016</v>
      </c>
      <c r="C17">
        <v>10</v>
      </c>
      <c r="D17">
        <v>578</v>
      </c>
      <c r="E17">
        <v>32</v>
      </c>
      <c r="F17">
        <v>10.98</v>
      </c>
      <c r="G17">
        <v>0</v>
      </c>
      <c r="H17" s="7">
        <f>($E17*Rates!$B$2)+(Usage!$D17*Rates!$G$2)+(Usage!$F17*Rates!$C$2)</f>
        <v>83.154120000000006</v>
      </c>
      <c r="I17" s="7">
        <f>($E17*Rates!$B$3)+(Usage!$D17*Rates!$G$3)+(Usage!$F17*Rates!$C$3)</f>
        <v>90.730639999999994</v>
      </c>
      <c r="J17" s="7">
        <f>($E17*Rates!$B$4)+(Usage!$D17*Rates!$G$4)+(Usage!$F17*Rates!$C$4)</f>
        <v>106.43526</v>
      </c>
      <c r="K17" s="7">
        <f>($E17*Rates!$B$5)+(Usage!$D17*Rates!$G$5)+(Usage!$F17*Rates!$C$5)</f>
        <v>128.56334000000001</v>
      </c>
      <c r="L17" s="7">
        <f>($E17*Rates!$B$6)+(Usage!$D17*Rates!$G$6)+(Usage!$F17*Rates!$C$6)+(G17*Rates!$D$6)</f>
        <v>97.489940000000004</v>
      </c>
    </row>
    <row r="18" spans="1:12" x14ac:dyDescent="0.25">
      <c r="A18">
        <v>8711512003</v>
      </c>
      <c r="B18">
        <v>2016</v>
      </c>
      <c r="C18">
        <v>11</v>
      </c>
      <c r="D18">
        <v>0</v>
      </c>
      <c r="E18">
        <v>29</v>
      </c>
      <c r="F18">
        <v>7.02</v>
      </c>
      <c r="G18">
        <v>0</v>
      </c>
      <c r="H18" s="7">
        <f>($E18*Rates!$B$2)+(Usage!$D18*Rates!$G$2)+(Usage!$F18*Rates!$C$2)</f>
        <v>17.98</v>
      </c>
      <c r="I18" s="7">
        <f>($E18*Rates!$B$3)+(Usage!$D18*Rates!$G$3)+(Usage!$F18*Rates!$C$3)</f>
        <v>19.43</v>
      </c>
      <c r="J18" s="7">
        <f>($E18*Rates!$B$4)+(Usage!$D18*Rates!$G$4)+(Usage!$F18*Rates!$C$4)</f>
        <v>45.82</v>
      </c>
      <c r="K18" s="7">
        <f>($E18*Rates!$B$5)+(Usage!$D18*Rates!$G$5)+(Usage!$F18*Rates!$C$5)</f>
        <v>56.269999999999996</v>
      </c>
      <c r="L18" s="7">
        <f>($E18*Rates!$B$6)+(Usage!$D18*Rates!$G$6)+(Usage!$F18*Rates!$C$6)+(G18*Rates!$D$6)</f>
        <v>36.403399999999998</v>
      </c>
    </row>
    <row r="19" spans="1:12" x14ac:dyDescent="0.25">
      <c r="A19">
        <v>8711512003</v>
      </c>
      <c r="B19">
        <v>2016</v>
      </c>
      <c r="C19">
        <v>12</v>
      </c>
      <c r="D19">
        <v>0</v>
      </c>
      <c r="E19">
        <v>31</v>
      </c>
      <c r="F19">
        <v>8.42</v>
      </c>
      <c r="G19">
        <v>0</v>
      </c>
      <c r="H19" s="7">
        <f>($E19*Rates!$B$2)+(Usage!$D19*Rates!$G$2)+(Usage!$F19*Rates!$C$2)</f>
        <v>19.22</v>
      </c>
      <c r="I19" s="7">
        <f>($E19*Rates!$B$3)+(Usage!$D19*Rates!$G$3)+(Usage!$F19*Rates!$C$3)</f>
        <v>20.77</v>
      </c>
      <c r="J19" s="7">
        <f>($E19*Rates!$B$4)+(Usage!$D19*Rates!$G$4)+(Usage!$F19*Rates!$C$4)</f>
        <v>48.980000000000004</v>
      </c>
      <c r="K19" s="7">
        <f>($E19*Rates!$B$5)+(Usage!$D19*Rates!$G$5)+(Usage!$F19*Rates!$C$5)</f>
        <v>64.73</v>
      </c>
      <c r="L19" s="7">
        <f>($E19*Rates!$B$6)+(Usage!$D19*Rates!$G$6)+(Usage!$F19*Rates!$C$6)+(G19*Rates!$D$6)</f>
        <v>40.901399999999995</v>
      </c>
    </row>
    <row r="20" spans="1:12" x14ac:dyDescent="0.25">
      <c r="A20">
        <v>8711512003</v>
      </c>
      <c r="B20">
        <v>2017</v>
      </c>
      <c r="C20">
        <v>1</v>
      </c>
      <c r="D20">
        <v>73</v>
      </c>
      <c r="E20">
        <v>32</v>
      </c>
      <c r="F20">
        <v>6.55</v>
      </c>
      <c r="G20">
        <v>0</v>
      </c>
      <c r="H20" s="7">
        <f>($E20*Rates!$B$2)+(Usage!$D20*Rates!$G$2)+(Usage!$F20*Rates!$C$2)</f>
        <v>27.83642</v>
      </c>
      <c r="I20" s="7">
        <f>($E20*Rates!$B$3)+(Usage!$D20*Rates!$G$3)+(Usage!$F20*Rates!$C$3)</f>
        <v>30.191240000000001</v>
      </c>
      <c r="J20" s="7">
        <f>($E20*Rates!$B$4)+(Usage!$D20*Rates!$G$4)+(Usage!$F20*Rates!$C$4)</f>
        <v>57.616910000000004</v>
      </c>
      <c r="K20" s="7">
        <f>($E20*Rates!$B$5)+(Usage!$D20*Rates!$G$5)+(Usage!$F20*Rates!$C$5)</f>
        <v>62.463189999999997</v>
      </c>
      <c r="L20" s="7">
        <f>($E20*Rates!$B$6)+(Usage!$D20*Rates!$G$6)+(Usage!$F20*Rates!$C$6)+(G20*Rates!$D$6)</f>
        <v>43.926689999999994</v>
      </c>
    </row>
    <row r="21" spans="1:12" x14ac:dyDescent="0.25">
      <c r="A21">
        <v>6400911806</v>
      </c>
      <c r="B21">
        <v>2016</v>
      </c>
      <c r="C21">
        <v>8</v>
      </c>
      <c r="D21">
        <v>1483</v>
      </c>
      <c r="E21">
        <v>33</v>
      </c>
      <c r="F21">
        <v>6.6</v>
      </c>
      <c r="G21">
        <v>0</v>
      </c>
      <c r="H21" s="7">
        <f>($E21*Rates!$B$2)+(Usage!$D21*Rates!$G$2)+(Usage!$F21*Rates!$C$2)</f>
        <v>182.90782000000002</v>
      </c>
      <c r="I21" s="7">
        <f>($E21*Rates!$B$3)+(Usage!$D21*Rates!$G$3)+(Usage!$F21*Rates!$C$3)</f>
        <v>199.89203999999998</v>
      </c>
      <c r="J21" s="7">
        <f>($E21*Rates!$B$4)+(Usage!$D21*Rates!$G$4)+(Usage!$F21*Rates!$C$4)</f>
        <v>195.50161000000003</v>
      </c>
      <c r="K21" s="7">
        <f>($E21*Rates!$B$5)+(Usage!$D21*Rates!$G$5)+(Usage!$F21*Rates!$C$5)</f>
        <v>186.15548999999999</v>
      </c>
      <c r="L21" s="7">
        <f>($E21*Rates!$B$6)+(Usage!$D21*Rates!$G$6)+(Usage!$F21*Rates!$C$6)+(G21*Rates!$D$6)</f>
        <v>167.47748999999999</v>
      </c>
    </row>
    <row r="22" spans="1:12" x14ac:dyDescent="0.25">
      <c r="A22">
        <v>6400911806</v>
      </c>
      <c r="B22">
        <v>2016</v>
      </c>
      <c r="C22">
        <v>9</v>
      </c>
      <c r="D22">
        <v>1222</v>
      </c>
      <c r="E22">
        <v>30</v>
      </c>
      <c r="F22">
        <v>6.08</v>
      </c>
      <c r="G22">
        <v>0</v>
      </c>
      <c r="H22" s="7">
        <f>($E22*Rates!$B$2)+(Usage!$D22*Rates!$G$2)+(Usage!$F22*Rates!$C$2)</f>
        <v>152.45787999999999</v>
      </c>
      <c r="I22" s="7">
        <f>($E22*Rates!$B$3)+(Usage!$D22*Rates!$G$3)+(Usage!$F22*Rates!$C$3)</f>
        <v>166.59335999999999</v>
      </c>
      <c r="J22" s="7">
        <f>($E22*Rates!$B$4)+(Usage!$D22*Rates!$G$4)+(Usage!$F22*Rates!$C$4)</f>
        <v>165.53074000000001</v>
      </c>
      <c r="K22" s="7">
        <f>($E22*Rates!$B$5)+(Usage!$D22*Rates!$G$5)+(Usage!$F22*Rates!$C$5)</f>
        <v>158.65065999999999</v>
      </c>
      <c r="L22" s="7">
        <f>($E22*Rates!$B$6)+(Usage!$D22*Rates!$G$6)+(Usage!$F22*Rates!$C$6)+(G22*Rates!$D$6)</f>
        <v>141.44425999999999</v>
      </c>
    </row>
    <row r="23" spans="1:12" x14ac:dyDescent="0.25">
      <c r="A23">
        <v>6400911806</v>
      </c>
      <c r="B23">
        <v>2016</v>
      </c>
      <c r="C23">
        <v>10</v>
      </c>
      <c r="D23">
        <v>1021</v>
      </c>
      <c r="E23">
        <v>30</v>
      </c>
      <c r="F23">
        <v>5.04</v>
      </c>
      <c r="G23">
        <v>0</v>
      </c>
      <c r="H23" s="7">
        <f>($E23*Rates!$B$2)+(Usage!$D23*Rates!$G$2)+(Usage!$F23*Rates!$C$2)</f>
        <v>130.44033999999999</v>
      </c>
      <c r="I23" s="7">
        <f>($E23*Rates!$B$3)+(Usage!$D23*Rates!$G$3)+(Usage!$F23*Rates!$C$3)</f>
        <v>142.49748</v>
      </c>
      <c r="J23" s="7">
        <f>($E23*Rates!$B$4)+(Usage!$D23*Rates!$G$4)+(Usage!$F23*Rates!$C$4)</f>
        <v>146.10007000000002</v>
      </c>
      <c r="K23" s="7">
        <f>($E23*Rates!$B$5)+(Usage!$D23*Rates!$G$5)+(Usage!$F23*Rates!$C$5)</f>
        <v>135.95762999999999</v>
      </c>
      <c r="L23" s="7">
        <f>($E23*Rates!$B$6)+(Usage!$D23*Rates!$G$6)+(Usage!$F23*Rates!$C$6)+(G23*Rates!$D$6)</f>
        <v>121.69443000000001</v>
      </c>
    </row>
    <row r="24" spans="1:12" x14ac:dyDescent="0.25">
      <c r="A24">
        <v>6400911806</v>
      </c>
      <c r="B24">
        <v>2016</v>
      </c>
      <c r="C24">
        <v>11</v>
      </c>
      <c r="D24">
        <v>26</v>
      </c>
      <c r="E24">
        <v>31</v>
      </c>
      <c r="F24">
        <v>4.79</v>
      </c>
      <c r="G24">
        <v>0</v>
      </c>
      <c r="H24" s="7">
        <f>($E24*Rates!$B$2)+(Usage!$D24*Rates!$G$2)+(Usage!$F24*Rates!$C$2)</f>
        <v>22.06804</v>
      </c>
      <c r="I24" s="7">
        <f>($E24*Rates!$B$3)+(Usage!$D24*Rates!$G$3)+(Usage!$F24*Rates!$C$3)</f>
        <v>23.886879999999998</v>
      </c>
      <c r="J24" s="7">
        <f>($E24*Rates!$B$4)+(Usage!$D24*Rates!$G$4)+(Usage!$F24*Rates!$C$4)</f>
        <v>51.49342</v>
      </c>
      <c r="K24" s="7">
        <f>($E24*Rates!$B$5)+(Usage!$D24*Rates!$G$5)+(Usage!$F24*Rates!$C$5)</f>
        <v>48.842779999999998</v>
      </c>
      <c r="L24" s="7">
        <f>($E24*Rates!$B$6)+(Usage!$D24*Rates!$G$6)+(Usage!$F24*Rates!$C$6)+(G24*Rates!$D$6)</f>
        <v>35.287079999999996</v>
      </c>
    </row>
    <row r="25" spans="1:12" x14ac:dyDescent="0.25">
      <c r="A25">
        <v>6400911806</v>
      </c>
      <c r="B25">
        <v>2016</v>
      </c>
      <c r="C25">
        <v>12</v>
      </c>
      <c r="D25">
        <v>0</v>
      </c>
      <c r="E25">
        <v>31</v>
      </c>
      <c r="F25">
        <v>3.21</v>
      </c>
      <c r="G25">
        <v>0</v>
      </c>
      <c r="H25" s="7">
        <f>($E25*Rates!$B$2)+(Usage!$D25*Rates!$G$2)+(Usage!$F25*Rates!$C$2)</f>
        <v>19.22</v>
      </c>
      <c r="I25" s="7">
        <f>($E25*Rates!$B$3)+(Usage!$D25*Rates!$G$3)+(Usage!$F25*Rates!$C$3)</f>
        <v>20.77</v>
      </c>
      <c r="J25" s="7">
        <f>($E25*Rates!$B$4)+(Usage!$D25*Rates!$G$4)+(Usage!$F25*Rates!$C$4)</f>
        <v>48.980000000000004</v>
      </c>
      <c r="K25" s="7">
        <f>($E25*Rates!$B$5)+(Usage!$D25*Rates!$G$5)+(Usage!$F25*Rates!$C$5)</f>
        <v>38.68</v>
      </c>
      <c r="L25" s="7">
        <f>($E25*Rates!$B$6)+(Usage!$D25*Rates!$G$6)+(Usage!$F25*Rates!$C$6)+(G25*Rates!$D$6)</f>
        <v>29.595700000000001</v>
      </c>
    </row>
    <row r="26" spans="1:12" x14ac:dyDescent="0.25">
      <c r="A26">
        <v>6400911806</v>
      </c>
      <c r="B26">
        <v>2017</v>
      </c>
      <c r="C26">
        <v>1</v>
      </c>
      <c r="D26">
        <v>270</v>
      </c>
      <c r="E26">
        <v>33</v>
      </c>
      <c r="F26">
        <v>5.19</v>
      </c>
      <c r="G26">
        <v>0</v>
      </c>
      <c r="H26" s="7">
        <f>($E26*Rates!$B$2)+(Usage!$D26*Rates!$G$2)+(Usage!$F26*Rates!$C$2)</f>
        <v>50.035800000000002</v>
      </c>
      <c r="I26" s="7">
        <f>($E26*Rates!$B$3)+(Usage!$D26*Rates!$G$3)+(Usage!$F26*Rates!$C$3)</f>
        <v>54.477599999999995</v>
      </c>
      <c r="J26" s="7">
        <f>($E26*Rates!$B$4)+(Usage!$D26*Rates!$G$4)+(Usage!$F26*Rates!$C$4)</f>
        <v>78.240900000000011</v>
      </c>
      <c r="K26" s="7">
        <f>($E26*Rates!$B$5)+(Usage!$D26*Rates!$G$5)+(Usage!$F26*Rates!$C$5)</f>
        <v>73.5381</v>
      </c>
      <c r="L26" s="7">
        <f>($E26*Rates!$B$6)+(Usage!$D26*Rates!$G$6)+(Usage!$F26*Rates!$C$6)+(G26*Rates!$D$6)</f>
        <v>58.850399999999993</v>
      </c>
    </row>
    <row r="27" spans="1:12" x14ac:dyDescent="0.25">
      <c r="A27">
        <v>2985718834</v>
      </c>
      <c r="B27">
        <v>2016</v>
      </c>
      <c r="C27">
        <v>7</v>
      </c>
      <c r="D27">
        <v>458</v>
      </c>
      <c r="E27">
        <v>30</v>
      </c>
      <c r="F27">
        <v>3.7</v>
      </c>
      <c r="G27">
        <v>0</v>
      </c>
      <c r="H27" s="7">
        <f>($E27*Rates!$B$2)+(Usage!$D27*Rates!$G$2)+(Usage!$F27*Rates!$C$2)</f>
        <v>68.769319999999993</v>
      </c>
      <c r="I27" s="7">
        <f>($E27*Rates!$B$3)+(Usage!$D27*Rates!$G$3)+(Usage!$F27*Rates!$C$3)</f>
        <v>75.005039999999994</v>
      </c>
      <c r="J27" s="7">
        <f>($E27*Rates!$B$4)+(Usage!$D27*Rates!$G$4)+(Usage!$F27*Rates!$C$4)</f>
        <v>91.67486000000001</v>
      </c>
      <c r="K27" s="7">
        <f>($E27*Rates!$B$5)+(Usage!$D27*Rates!$G$5)+(Usage!$F27*Rates!$C$5)</f>
        <v>80.259739999999994</v>
      </c>
      <c r="L27" s="7">
        <f>($E27*Rates!$B$6)+(Usage!$D27*Rates!$G$6)+(Usage!$F27*Rates!$C$6)+(G27*Rates!$D$6)</f>
        <v>69.78873999999999</v>
      </c>
    </row>
    <row r="28" spans="1:12" x14ac:dyDescent="0.25">
      <c r="A28">
        <v>2985718834</v>
      </c>
      <c r="B28">
        <v>2016</v>
      </c>
      <c r="C28">
        <v>8</v>
      </c>
      <c r="D28">
        <v>555</v>
      </c>
      <c r="E28">
        <v>32</v>
      </c>
      <c r="F28">
        <v>4.45</v>
      </c>
      <c r="G28">
        <v>0</v>
      </c>
      <c r="H28" s="7">
        <f>($E28*Rates!$B$2)+(Usage!$D28*Rates!$G$2)+(Usage!$F28*Rates!$C$2)</f>
        <v>80.634699999999995</v>
      </c>
      <c r="I28" s="7">
        <f>($E28*Rates!$B$3)+(Usage!$D28*Rates!$G$3)+(Usage!$F28*Rates!$C$3)</f>
        <v>87.973399999999984</v>
      </c>
      <c r="J28" s="7">
        <f>($E28*Rates!$B$4)+(Usage!$D28*Rates!$G$4)+(Usage!$F28*Rates!$C$4)</f>
        <v>104.21185</v>
      </c>
      <c r="K28" s="7">
        <f>($E28*Rates!$B$5)+(Usage!$D28*Rates!$G$5)+(Usage!$F28*Rates!$C$5)</f>
        <v>93.911649999999995</v>
      </c>
      <c r="L28" s="7">
        <f>($E28*Rates!$B$6)+(Usage!$D28*Rates!$G$6)+(Usage!$F28*Rates!$C$6)+(G28*Rates!$D$6)</f>
        <v>81.318149999999989</v>
      </c>
    </row>
    <row r="29" spans="1:12" x14ac:dyDescent="0.25">
      <c r="A29">
        <v>2985718834</v>
      </c>
      <c r="B29">
        <v>2016</v>
      </c>
      <c r="C29">
        <v>9</v>
      </c>
      <c r="D29">
        <v>524</v>
      </c>
      <c r="E29">
        <v>29</v>
      </c>
      <c r="F29">
        <v>4.76</v>
      </c>
      <c r="G29">
        <v>0</v>
      </c>
      <c r="H29" s="7">
        <f>($E29*Rates!$B$2)+(Usage!$D29*Rates!$G$2)+(Usage!$F29*Rates!$C$2)</f>
        <v>75.378960000000006</v>
      </c>
      <c r="I29" s="7">
        <f>($E29*Rates!$B$3)+(Usage!$D29*Rates!$G$3)+(Usage!$F29*Rates!$C$3)</f>
        <v>82.247119999999995</v>
      </c>
      <c r="J29" s="7">
        <f>($E29*Rates!$B$4)+(Usage!$D29*Rates!$G$4)+(Usage!$F29*Rates!$C$4)</f>
        <v>96.475080000000005</v>
      </c>
      <c r="K29" s="7">
        <f>($E29*Rates!$B$5)+(Usage!$D29*Rates!$G$5)+(Usage!$F29*Rates!$C$5)</f>
        <v>90.573719999999994</v>
      </c>
      <c r="L29" s="7">
        <f>($E29*Rates!$B$6)+(Usage!$D29*Rates!$G$6)+(Usage!$F29*Rates!$C$6)+(G29*Rates!$D$6)</f>
        <v>77.102919999999997</v>
      </c>
    </row>
    <row r="30" spans="1:12" x14ac:dyDescent="0.25">
      <c r="A30">
        <v>2985718834</v>
      </c>
      <c r="B30">
        <v>2016</v>
      </c>
      <c r="C30">
        <v>10</v>
      </c>
      <c r="D30">
        <v>451</v>
      </c>
      <c r="E30">
        <v>30</v>
      </c>
      <c r="F30">
        <v>4.6900000000000004</v>
      </c>
      <c r="G30">
        <v>0</v>
      </c>
      <c r="H30" s="7">
        <f>($E30*Rates!$B$2)+(Usage!$D30*Rates!$G$2)+(Usage!$F30*Rates!$C$2)</f>
        <v>68.00254000000001</v>
      </c>
      <c r="I30" s="7">
        <f>($E30*Rates!$B$3)+(Usage!$D30*Rates!$G$3)+(Usage!$F30*Rates!$C$3)</f>
        <v>74.165879999999987</v>
      </c>
      <c r="J30" s="7">
        <f>($E30*Rates!$B$4)+(Usage!$D30*Rates!$G$4)+(Usage!$F30*Rates!$C$4)</f>
        <v>90.998170000000016</v>
      </c>
      <c r="K30" s="7">
        <f>($E30*Rates!$B$5)+(Usage!$D30*Rates!$G$5)+(Usage!$F30*Rates!$C$5)</f>
        <v>84.600529999999992</v>
      </c>
      <c r="L30" s="7">
        <f>($E30*Rates!$B$6)+(Usage!$D30*Rates!$G$6)+(Usage!$F30*Rates!$C$6)+(G30*Rates!$D$6)</f>
        <v>71.327829999999992</v>
      </c>
    </row>
    <row r="31" spans="1:12" x14ac:dyDescent="0.25">
      <c r="A31">
        <v>2985718834</v>
      </c>
      <c r="B31">
        <v>2016</v>
      </c>
      <c r="C31">
        <v>11</v>
      </c>
      <c r="D31">
        <v>247</v>
      </c>
      <c r="E31">
        <v>31</v>
      </c>
      <c r="F31">
        <v>3.98</v>
      </c>
      <c r="G31">
        <v>0</v>
      </c>
      <c r="H31" s="7">
        <f>($E31*Rates!$B$2)+(Usage!$D31*Rates!$G$2)+(Usage!$F31*Rates!$C$2)</f>
        <v>46.276380000000003</v>
      </c>
      <c r="I31" s="7">
        <f>($E31*Rates!$B$3)+(Usage!$D31*Rates!$G$3)+(Usage!$F31*Rates!$C$3)</f>
        <v>50.380359999999996</v>
      </c>
      <c r="J31" s="7">
        <f>($E31*Rates!$B$4)+(Usage!$D31*Rates!$G$4)+(Usage!$F31*Rates!$C$4)</f>
        <v>72.857490000000013</v>
      </c>
      <c r="K31" s="7">
        <f>($E31*Rates!$B$5)+(Usage!$D31*Rates!$G$5)+(Usage!$F31*Rates!$C$5)</f>
        <v>64.026409999999998</v>
      </c>
      <c r="L31" s="7">
        <f>($E31*Rates!$B$6)+(Usage!$D31*Rates!$G$6)+(Usage!$F31*Rates!$C$6)+(G31*Rates!$D$6)</f>
        <v>52.763009999999994</v>
      </c>
    </row>
    <row r="32" spans="1:12" x14ac:dyDescent="0.25">
      <c r="A32">
        <v>2985718834</v>
      </c>
      <c r="B32">
        <v>2016</v>
      </c>
      <c r="C32">
        <v>12</v>
      </c>
      <c r="D32">
        <v>341</v>
      </c>
      <c r="E32">
        <v>31</v>
      </c>
      <c r="F32">
        <v>3.56</v>
      </c>
      <c r="G32">
        <v>0</v>
      </c>
      <c r="H32" s="7">
        <f>($E32*Rates!$B$2)+(Usage!$D32*Rates!$G$2)+(Usage!$F32*Rates!$C$2)</f>
        <v>56.573139999999995</v>
      </c>
      <c r="I32" s="7">
        <f>($E32*Rates!$B$3)+(Usage!$D32*Rates!$G$3)+(Usage!$F32*Rates!$C$3)</f>
        <v>61.649079999999998</v>
      </c>
      <c r="J32" s="7">
        <f>($E32*Rates!$B$4)+(Usage!$D32*Rates!$G$4)+(Usage!$F32*Rates!$C$4)</f>
        <v>81.944469999999995</v>
      </c>
      <c r="K32" s="7">
        <f>($E32*Rates!$B$5)+(Usage!$D32*Rates!$G$5)+(Usage!$F32*Rates!$C$5)</f>
        <v>70.107230000000001</v>
      </c>
      <c r="L32" s="7">
        <f>($E32*Rates!$B$6)+(Usage!$D32*Rates!$G$6)+(Usage!$F32*Rates!$C$6)+(G32*Rates!$D$6)</f>
        <v>60.032429999999998</v>
      </c>
    </row>
    <row r="33" spans="1:12" x14ac:dyDescent="0.25">
      <c r="A33">
        <v>8999671128</v>
      </c>
      <c r="B33">
        <v>2016</v>
      </c>
      <c r="C33">
        <v>7</v>
      </c>
      <c r="D33">
        <v>654</v>
      </c>
      <c r="E33">
        <v>32</v>
      </c>
      <c r="F33">
        <v>2.9</v>
      </c>
      <c r="G33">
        <v>0</v>
      </c>
      <c r="H33" s="7">
        <f>($E33*Rates!$B$2)+(Usage!$D33*Rates!$G$2)+(Usage!$F33*Rates!$C$2)</f>
        <v>91.479160000000007</v>
      </c>
      <c r="I33" s="7">
        <f>($E33*Rates!$B$3)+(Usage!$D33*Rates!$G$3)+(Usage!$F33*Rates!$C$3)</f>
        <v>99.841519999999988</v>
      </c>
      <c r="J33" s="7">
        <f>($E33*Rates!$B$4)+(Usage!$D33*Rates!$G$4)+(Usage!$F33*Rates!$C$4)</f>
        <v>113.78218000000001</v>
      </c>
      <c r="K33" s="7">
        <f>($E33*Rates!$B$5)+(Usage!$D33*Rates!$G$5)+(Usage!$F33*Rates!$C$5)</f>
        <v>94.777619999999999</v>
      </c>
      <c r="L33" s="7">
        <f>($E33*Rates!$B$6)+(Usage!$D33*Rates!$G$6)+(Usage!$F33*Rates!$C$6)+(G33*Rates!$D$6)</f>
        <v>86.570619999999991</v>
      </c>
    </row>
    <row r="34" spans="1:12" x14ac:dyDescent="0.25">
      <c r="A34">
        <v>8999671128</v>
      </c>
      <c r="B34">
        <v>2016</v>
      </c>
      <c r="C34">
        <v>8</v>
      </c>
      <c r="D34">
        <v>929</v>
      </c>
      <c r="E34">
        <v>29</v>
      </c>
      <c r="F34">
        <v>9.5</v>
      </c>
      <c r="G34">
        <v>0</v>
      </c>
      <c r="H34" s="7">
        <f>($E34*Rates!$B$2)+(Usage!$D34*Rates!$G$2)+(Usage!$F34*Rates!$C$2)</f>
        <v>119.74266</v>
      </c>
      <c r="I34" s="7">
        <f>($E34*Rates!$B$3)+(Usage!$D34*Rates!$G$3)+(Usage!$F34*Rates!$C$3)</f>
        <v>130.79852</v>
      </c>
      <c r="J34" s="7">
        <f>($E34*Rates!$B$4)+(Usage!$D34*Rates!$G$4)+(Usage!$F34*Rates!$C$4)</f>
        <v>135.62643</v>
      </c>
      <c r="K34" s="7">
        <f>($E34*Rates!$B$5)+(Usage!$D34*Rates!$G$5)+(Usage!$F34*Rates!$C$5)</f>
        <v>149.52087</v>
      </c>
      <c r="L34" s="7">
        <f>($E34*Rates!$B$6)+(Usage!$D34*Rates!$G$6)+(Usage!$F34*Rates!$C$6)+(G34*Rates!$D$6)</f>
        <v>122.63587</v>
      </c>
    </row>
    <row r="35" spans="1:12" x14ac:dyDescent="0.25">
      <c r="A35">
        <v>8999671128</v>
      </c>
      <c r="B35">
        <v>2016</v>
      </c>
      <c r="C35">
        <v>9</v>
      </c>
      <c r="D35">
        <v>1126</v>
      </c>
      <c r="E35">
        <v>30</v>
      </c>
      <c r="F35">
        <v>6.35</v>
      </c>
      <c r="G35">
        <v>0</v>
      </c>
      <c r="H35" s="7">
        <f>($E35*Rates!$B$2)+(Usage!$D35*Rates!$G$2)+(Usage!$F35*Rates!$C$2)</f>
        <v>141.94203999999999</v>
      </c>
      <c r="I35" s="7">
        <f>($E35*Rates!$B$3)+(Usage!$D35*Rates!$G$3)+(Usage!$F35*Rates!$C$3)</f>
        <v>155.08487999999997</v>
      </c>
      <c r="J35" s="7">
        <f>($E35*Rates!$B$4)+(Usage!$D35*Rates!$G$4)+(Usage!$F35*Rates!$C$4)</f>
        <v>156.25042000000002</v>
      </c>
      <c r="K35" s="7">
        <f>($E35*Rates!$B$5)+(Usage!$D35*Rates!$G$5)+(Usage!$F35*Rates!$C$5)</f>
        <v>151.64578</v>
      </c>
      <c r="L35" s="7">
        <f>($E35*Rates!$B$6)+(Usage!$D35*Rates!$G$6)+(Usage!$F35*Rates!$C$6)+(G35*Rates!$D$6)</f>
        <v>133.67527999999999</v>
      </c>
    </row>
    <row r="36" spans="1:12" x14ac:dyDescent="0.25">
      <c r="A36">
        <v>8999671128</v>
      </c>
      <c r="B36">
        <v>2016</v>
      </c>
      <c r="C36">
        <v>10</v>
      </c>
      <c r="D36">
        <v>882</v>
      </c>
      <c r="E36">
        <v>32</v>
      </c>
      <c r="F36">
        <v>6.95</v>
      </c>
      <c r="G36">
        <v>0</v>
      </c>
      <c r="H36" s="7">
        <f>($E36*Rates!$B$2)+(Usage!$D36*Rates!$G$2)+(Usage!$F36*Rates!$C$2)</f>
        <v>116.45428</v>
      </c>
      <c r="I36" s="7">
        <f>($E36*Rates!$B$3)+(Usage!$D36*Rates!$G$3)+(Usage!$F36*Rates!$C$3)</f>
        <v>127.17415999999999</v>
      </c>
      <c r="J36" s="7">
        <f>($E36*Rates!$B$4)+(Usage!$D36*Rates!$G$4)+(Usage!$F36*Rates!$C$4)</f>
        <v>135.82294000000002</v>
      </c>
      <c r="K36" s="7">
        <f>($E36*Rates!$B$5)+(Usage!$D36*Rates!$G$5)+(Usage!$F36*Rates!$C$5)</f>
        <v>134.87045999999998</v>
      </c>
      <c r="L36" s="7">
        <f>($E36*Rates!$B$6)+(Usage!$D36*Rates!$G$6)+(Usage!$F36*Rates!$C$6)+(G36*Rates!$D$6)</f>
        <v>115.20196</v>
      </c>
    </row>
    <row r="37" spans="1:12" x14ac:dyDescent="0.25">
      <c r="A37">
        <v>8999671128</v>
      </c>
      <c r="B37">
        <v>2016</v>
      </c>
      <c r="C37">
        <v>11</v>
      </c>
      <c r="D37">
        <v>397</v>
      </c>
      <c r="E37">
        <v>29</v>
      </c>
      <c r="F37">
        <v>5.59</v>
      </c>
      <c r="G37">
        <v>0</v>
      </c>
      <c r="H37" s="7">
        <f>($E37*Rates!$B$2)+(Usage!$D37*Rates!$G$2)+(Usage!$F37*Rates!$C$2)</f>
        <v>61.467380000000006</v>
      </c>
      <c r="I37" s="7">
        <f>($E37*Rates!$B$3)+(Usage!$D37*Rates!$G$3)+(Usage!$F37*Rates!$C$3)</f>
        <v>67.022359999999992</v>
      </c>
      <c r="J37" s="7">
        <f>($E37*Rates!$B$4)+(Usage!$D37*Rates!$G$4)+(Usage!$F37*Rates!$C$4)</f>
        <v>84.197990000000004</v>
      </c>
      <c r="K37" s="7">
        <f>($E37*Rates!$B$5)+(Usage!$D37*Rates!$G$5)+(Usage!$F37*Rates!$C$5)</f>
        <v>83.670910000000006</v>
      </c>
      <c r="L37" s="7">
        <f>($E37*Rates!$B$6)+(Usage!$D37*Rates!$G$6)+(Usage!$F37*Rates!$C$6)+(G37*Rates!$D$6)</f>
        <v>67.851210000000009</v>
      </c>
    </row>
    <row r="38" spans="1:12" x14ac:dyDescent="0.25">
      <c r="A38">
        <v>8999671128</v>
      </c>
      <c r="B38">
        <v>2016</v>
      </c>
      <c r="C38">
        <v>12</v>
      </c>
      <c r="D38">
        <v>433</v>
      </c>
      <c r="E38">
        <v>32</v>
      </c>
      <c r="F38">
        <v>8.23</v>
      </c>
      <c r="G38">
        <v>0</v>
      </c>
      <c r="H38" s="7">
        <f>($E38*Rates!$B$2)+(Usage!$D38*Rates!$G$2)+(Usage!$F38*Rates!$C$2)</f>
        <v>67.270820000000001</v>
      </c>
      <c r="I38" s="7">
        <f>($E38*Rates!$B$3)+(Usage!$D38*Rates!$G$3)+(Usage!$F38*Rates!$C$3)</f>
        <v>73.348039999999997</v>
      </c>
      <c r="J38" s="7">
        <f>($E38*Rates!$B$4)+(Usage!$D38*Rates!$G$4)+(Usage!$F38*Rates!$C$4)</f>
        <v>92.418110000000013</v>
      </c>
      <c r="K38" s="7">
        <f>($E38*Rates!$B$5)+(Usage!$D38*Rates!$G$5)+(Usage!$F38*Rates!$C$5)</f>
        <v>102.19399000000001</v>
      </c>
      <c r="L38" s="7">
        <f>($E38*Rates!$B$6)+(Usage!$D38*Rates!$G$6)+(Usage!$F38*Rates!$C$6)+(G38*Rates!$D$6)</f>
        <v>78.903090000000006</v>
      </c>
    </row>
    <row r="39" spans="1:12" x14ac:dyDescent="0.25">
      <c r="A39">
        <v>8999671128</v>
      </c>
      <c r="B39">
        <v>2017</v>
      </c>
      <c r="C39">
        <v>1</v>
      </c>
      <c r="D39">
        <v>715</v>
      </c>
      <c r="E39">
        <v>32</v>
      </c>
      <c r="F39">
        <v>7.42</v>
      </c>
      <c r="G39">
        <v>0</v>
      </c>
      <c r="H39" s="7">
        <f>($E39*Rates!$B$2)+(Usage!$D39*Rates!$G$2)+(Usage!$F39*Rates!$C$2)</f>
        <v>98.161100000000005</v>
      </c>
      <c r="I39" s="7">
        <f>($E39*Rates!$B$3)+(Usage!$D39*Rates!$G$3)+(Usage!$F39*Rates!$C$3)</f>
        <v>107.15419999999999</v>
      </c>
      <c r="J39" s="7">
        <f>($E39*Rates!$B$4)+(Usage!$D39*Rates!$G$4)+(Usage!$F39*Rates!$C$4)</f>
        <v>119.67905</v>
      </c>
      <c r="K39" s="7">
        <f>($E39*Rates!$B$5)+(Usage!$D39*Rates!$G$5)+(Usage!$F39*Rates!$C$5)</f>
        <v>122.68645000000001</v>
      </c>
      <c r="L39" s="7">
        <f>($E39*Rates!$B$6)+(Usage!$D39*Rates!$G$6)+(Usage!$F39*Rates!$C$6)+(G39*Rates!$D$6)</f>
        <v>101.68785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RowHeight="15" x14ac:dyDescent="0.25"/>
  <cols>
    <col min="1" max="1" width="6.28515625" bestFit="1" customWidth="1"/>
    <col min="2" max="2" width="12.140625" bestFit="1" customWidth="1"/>
    <col min="3" max="3" width="19.42578125" bestFit="1" customWidth="1"/>
    <col min="4" max="4" width="23.42578125" bestFit="1" customWidth="1"/>
    <col min="5" max="5" width="13.7109375" bestFit="1" customWidth="1"/>
    <col min="6" max="6" width="8.5703125" bestFit="1" customWidth="1"/>
    <col min="7" max="7" width="29" bestFit="1" customWidth="1"/>
  </cols>
  <sheetData>
    <row r="1" spans="1:7" x14ac:dyDescent="0.25">
      <c r="A1" t="s">
        <v>21</v>
      </c>
      <c r="B1" t="s">
        <v>22</v>
      </c>
      <c r="C1" t="s">
        <v>27</v>
      </c>
      <c r="D1" t="s">
        <v>28</v>
      </c>
      <c r="E1" t="s">
        <v>23</v>
      </c>
      <c r="F1" t="s">
        <v>3</v>
      </c>
      <c r="G1" t="s">
        <v>29</v>
      </c>
    </row>
    <row r="2" spans="1:7" x14ac:dyDescent="0.25">
      <c r="A2" t="s">
        <v>4</v>
      </c>
      <c r="B2" s="1">
        <v>0.62</v>
      </c>
      <c r="C2" s="1">
        <v>0</v>
      </c>
      <c r="D2" s="1">
        <v>0</v>
      </c>
      <c r="E2" s="2">
        <v>4.5850000000000002E-2</v>
      </c>
      <c r="F2" s="2">
        <v>6.3689999999999997E-2</v>
      </c>
      <c r="G2" s="2">
        <f>E2+F2</f>
        <v>0.10954</v>
      </c>
    </row>
    <row r="3" spans="1:7" x14ac:dyDescent="0.25">
      <c r="A3" t="s">
        <v>5</v>
      </c>
      <c r="B3" s="1">
        <v>0.67</v>
      </c>
      <c r="C3" s="1">
        <v>0</v>
      </c>
      <c r="D3" s="1">
        <v>0</v>
      </c>
      <c r="E3" s="2">
        <v>5.6189999999999997E-2</v>
      </c>
      <c r="F3" s="2">
        <v>6.3689999999999997E-2</v>
      </c>
      <c r="G3" s="2">
        <f t="shared" ref="G3:G5" si="0">E3+F3</f>
        <v>0.11987999999999999</v>
      </c>
    </row>
    <row r="4" spans="1:7" x14ac:dyDescent="0.25">
      <c r="A4" t="s">
        <v>6</v>
      </c>
      <c r="B4" s="1">
        <v>1.58</v>
      </c>
      <c r="C4" s="1">
        <v>0</v>
      </c>
      <c r="D4" s="1">
        <v>0</v>
      </c>
      <c r="E4" s="2">
        <v>3.2980000000000002E-2</v>
      </c>
      <c r="F4" s="2">
        <v>6.3689999999999997E-2</v>
      </c>
      <c r="G4" s="2">
        <f t="shared" si="0"/>
        <v>9.6670000000000006E-2</v>
      </c>
    </row>
    <row r="5" spans="1:7" x14ac:dyDescent="0.25">
      <c r="A5" t="s">
        <v>7</v>
      </c>
      <c r="B5" s="1">
        <v>0.73</v>
      </c>
      <c r="C5" s="1">
        <v>5</v>
      </c>
      <c r="D5" s="1">
        <v>0</v>
      </c>
      <c r="E5" s="2">
        <v>2.334E-2</v>
      </c>
      <c r="F5" s="2">
        <v>6.3689999999999997E-2</v>
      </c>
      <c r="G5" s="2">
        <f t="shared" si="0"/>
        <v>8.7029999999999996E-2</v>
      </c>
    </row>
    <row r="6" spans="1:7" x14ac:dyDescent="0.25">
      <c r="A6" t="s">
        <v>14</v>
      </c>
      <c r="B6" s="1">
        <v>0.73</v>
      </c>
      <c r="C6" s="1">
        <v>2.17</v>
      </c>
      <c r="D6" s="1">
        <v>3.66</v>
      </c>
      <c r="E6" s="2">
        <v>2.334E-2</v>
      </c>
      <c r="F6" s="2">
        <v>6.3689999999999997E-2</v>
      </c>
      <c r="G6" s="2">
        <f t="shared" ref="G6" si="1">E6+F6</f>
        <v>8.7029999999999996E-2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Usage</vt:lpstr>
      <vt:lpstr>Rates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2017-02-23T21:27:46Z</dcterms:created>
  <dcterms:modified xsi:type="dcterms:W3CDTF">2017-02-23T21:58:19Z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-587574396</vt:i4>
  </property>
  <property fmtid="{D5CDD505-2E9C-101B-9397-08002B2CF9AE}" pid="3" name="_NewReviewCycle">
    <vt:lpwstr/>
  </property>
</Properties>
</file>