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UTILITIES INC\(.227) 2016 CONSOLIDATED RATE CASE\Discovery from PSC (14th)\Documents to Produce\"/>
    </mc:Choice>
  </mc:AlternateContent>
  <bookViews>
    <workbookView xWindow="0" yWindow="0" windowWidth="23040" windowHeight="9360"/>
  </bookViews>
  <sheets>
    <sheet name="Transportation Expense" sheetId="1" r:id="rId1"/>
    <sheet name="Transporation Plant" sheetId="2" r:id="rId2"/>
    <sheet name="Transportation Accum Dep" sheetId="3" r:id="rId3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3" i="1" l="1"/>
  <c r="AF13" i="1"/>
  <c r="AD13" i="1"/>
  <c r="AB13" i="1"/>
  <c r="Z13" i="1"/>
  <c r="X13" i="1"/>
  <c r="V13" i="1"/>
  <c r="T13" i="1"/>
  <c r="R13" i="1"/>
  <c r="P13" i="1"/>
  <c r="N13" i="1"/>
  <c r="L13" i="1"/>
  <c r="L12" i="1"/>
  <c r="F9" i="3"/>
  <c r="F9" i="2"/>
  <c r="AD9" i="3" l="1"/>
  <c r="AB9" i="3"/>
  <c r="Z9" i="3"/>
  <c r="X9" i="3"/>
  <c r="V9" i="3"/>
  <c r="T9" i="3"/>
  <c r="R9" i="3"/>
  <c r="P9" i="3"/>
  <c r="N9" i="3"/>
  <c r="L9" i="3"/>
  <c r="J9" i="3"/>
  <c r="H9" i="3"/>
  <c r="A9" i="3"/>
  <c r="AD9" i="2"/>
  <c r="AB9" i="2"/>
  <c r="Z9" i="2"/>
  <c r="X9" i="2"/>
  <c r="V9" i="2"/>
  <c r="T9" i="2"/>
  <c r="R9" i="2"/>
  <c r="P9" i="2"/>
  <c r="N9" i="2"/>
  <c r="L9" i="2"/>
  <c r="J9" i="2"/>
  <c r="H9" i="2"/>
  <c r="A9" i="2"/>
  <c r="AG13" i="1" l="1"/>
  <c r="AE13" i="1"/>
  <c r="AC13" i="1"/>
  <c r="AA13" i="1"/>
  <c r="Y13" i="1"/>
  <c r="W13" i="1"/>
  <c r="U13" i="1"/>
  <c r="S13" i="1"/>
  <c r="Q13" i="1"/>
  <c r="O13" i="1" l="1"/>
  <c r="M13" i="1"/>
  <c r="K13" i="1"/>
  <c r="AH12" i="1" l="1"/>
  <c r="AH11" i="1"/>
  <c r="AH10" i="1"/>
  <c r="AH9" i="1"/>
  <c r="AF12" i="1"/>
  <c r="AF11" i="1"/>
  <c r="AF10" i="1"/>
  <c r="AF9" i="1"/>
  <c r="AD12" i="1"/>
  <c r="AD11" i="1"/>
  <c r="AD10" i="1"/>
  <c r="AD9" i="1"/>
  <c r="AB12" i="1"/>
  <c r="AB11" i="1"/>
  <c r="AB10" i="1"/>
  <c r="AB9" i="1"/>
  <c r="Z12" i="1"/>
  <c r="Z11" i="1"/>
  <c r="Z10" i="1"/>
  <c r="Z9" i="1"/>
  <c r="X12" i="1"/>
  <c r="X11" i="1"/>
  <c r="X10" i="1"/>
  <c r="X9" i="1"/>
  <c r="V12" i="1"/>
  <c r="V11" i="1"/>
  <c r="V10" i="1"/>
  <c r="V9" i="1"/>
  <c r="T12" i="1"/>
  <c r="T11" i="1"/>
  <c r="T10" i="1"/>
  <c r="T9" i="1"/>
  <c r="R12" i="1"/>
  <c r="R11" i="1"/>
  <c r="R10" i="1"/>
  <c r="R9" i="1"/>
  <c r="P12" i="1"/>
  <c r="P11" i="1"/>
  <c r="P10" i="1"/>
  <c r="P9" i="1"/>
  <c r="N12" i="1"/>
  <c r="N11" i="1"/>
  <c r="N10" i="1"/>
  <c r="N9" i="1"/>
  <c r="L11" i="1"/>
  <c r="L10" i="1"/>
  <c r="L9" i="1"/>
  <c r="H13" i="1" l="1"/>
  <c r="F13" i="1"/>
  <c r="E13" i="1"/>
  <c r="G12" i="1"/>
  <c r="G11" i="1"/>
  <c r="G13" i="1" s="1"/>
  <c r="G10" i="1"/>
  <c r="A10" i="1"/>
  <c r="A11" i="1" s="1"/>
  <c r="A12" i="1" s="1"/>
  <c r="A13" i="1" s="1"/>
  <c r="A15" i="1" s="1"/>
  <c r="A17" i="1" s="1"/>
  <c r="G9" i="1"/>
  <c r="A9" i="1"/>
  <c r="J13" i="1" l="1"/>
  <c r="J17" i="1" s="1"/>
</calcChain>
</file>

<file path=xl/sharedStrings.xml><?xml version="1.0" encoding="utf-8"?>
<sst xmlns="http://schemas.openxmlformats.org/spreadsheetml/2006/main" count="161" uniqueCount="42">
  <si>
    <t>w/p e</t>
  </si>
  <si>
    <t>TRANSPORTATION EXPENSES</t>
  </si>
  <si>
    <t>ALL DIVISIONS</t>
  </si>
  <si>
    <t>(a)</t>
  </si>
  <si>
    <t>Tierra Verde</t>
  </si>
  <si>
    <t>Lake Placid</t>
  </si>
  <si>
    <t>Longwood</t>
  </si>
  <si>
    <t>Cypress Lakes</t>
  </si>
  <si>
    <t>Eagle Ridge</t>
  </si>
  <si>
    <t>Mid-County</t>
  </si>
  <si>
    <t>LUSI</t>
  </si>
  <si>
    <t>UIF</t>
  </si>
  <si>
    <t>Sanlando</t>
  </si>
  <si>
    <t>Sandalhaven</t>
  </si>
  <si>
    <t>Labrador</t>
  </si>
  <si>
    <t>Pennbrooke</t>
  </si>
  <si>
    <t>Object Account</t>
  </si>
  <si>
    <t>Account Description</t>
  </si>
  <si>
    <t>Jan 09 - Mar 09</t>
  </si>
  <si>
    <t>Jul 09 - Dec 09</t>
  </si>
  <si>
    <t>Jan 10 - Jun 10</t>
  </si>
  <si>
    <t>TY Total</t>
  </si>
  <si>
    <t xml:space="preserve">    FUEL</t>
  </si>
  <si>
    <t>per TBs</t>
  </si>
  <si>
    <t xml:space="preserve">    AUTO REPAIR/TIRES</t>
  </si>
  <si>
    <t xml:space="preserve">    AUTO LICENSES</t>
  </si>
  <si>
    <t xml:space="preserve">    OTHER TRANS EXPENSES</t>
  </si>
  <si>
    <t>sum, lines (1) thru (4)</t>
  </si>
  <si>
    <t># of Vehicles</t>
  </si>
  <si>
    <t>per operations</t>
  </si>
  <si>
    <t>Transportation Expense per Vehicle</t>
  </si>
  <si>
    <t>line (5) / line (6)</t>
  </si>
  <si>
    <t>Utilties Inc. of Florida</t>
  </si>
  <si>
    <t>Allocation %</t>
  </si>
  <si>
    <t>NARUC Account</t>
  </si>
  <si>
    <t>750/ 650</t>
  </si>
  <si>
    <t>TRANSPORTATION PLANT</t>
  </si>
  <si>
    <t>TRANSPORTATION ACCUMULATED DEPRECIATION</t>
  </si>
  <si>
    <t>TRANSPORTATION EQUIPMENT</t>
  </si>
  <si>
    <t>341/ 341.5</t>
  </si>
  <si>
    <t>ACC DEPR-TRANSPORTATION</t>
  </si>
  <si>
    <t>MFR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</si>
</sst>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Georgia"/>
      <family val="1"/>
    </font>
    <font>
      <sz val="11"/>
      <color indexed="8"/>
      <name val="Calibri"/>
      <family val="2"/>
    </font>
    <font>
      <sz val="9"/>
      <color indexed="8"/>
      <name val="Georgia"/>
      <family val="1"/>
    </font>
    <font>
      <b/>
      <sz val="9"/>
      <color indexed="8"/>
      <name val="Georgia"/>
      <family val="1"/>
    </font>
    <font>
      <sz val="10"/>
      <name val="Arial"/>
      <family val="2"/>
    </font>
    <font>
      <sz val="9"/>
      <name val="Georgia"/>
      <family val="1"/>
    </font>
    <font>
      <u/>
      <sz val="9"/>
      <color indexed="8"/>
      <name val="Georgia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9"/>
      <name val="Georgia"/>
      <family val="1"/>
    </font>
    <font>
      <b/>
      <sz val="9"/>
      <color rgb="FFFF0000"/>
      <name val="Georgia"/>
      <family val="1"/>
    </font>
    <font>
      <sz val="9"/>
      <color rgb="FFFF0000"/>
      <name val="Georgia"/>
      <family val="1"/>
    </font>
    <font>
      <u/>
      <sz val="9"/>
      <color rgb="FFFF0000"/>
      <name val="Georgia"/>
      <family val="1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Fill="1"/>
    <xf numFmtId="0" fontId="4" fillId="0" borderId="0" xfId="2" applyFont="1"/>
    <xf numFmtId="43" fontId="4" fillId="0" borderId="0" xfId="3" applyFont="1"/>
    <xf numFmtId="0" fontId="2" fillId="0" borderId="0" xfId="0" applyFont="1" applyFill="1" applyAlignment="1">
      <alignment horizontal="right"/>
    </xf>
    <xf numFmtId="0" fontId="4" fillId="0" borderId="0" xfId="0" applyFont="1"/>
    <xf numFmtId="0" fontId="5" fillId="0" borderId="0" xfId="2" applyFont="1" applyAlignment="1">
      <alignment horizontal="right"/>
    </xf>
    <xf numFmtId="0" fontId="7" fillId="0" borderId="0" xfId="4" applyFont="1"/>
    <xf numFmtId="0" fontId="2" fillId="0" borderId="0" xfId="4" applyFont="1"/>
    <xf numFmtId="43" fontId="2" fillId="0" borderId="0" xfId="5" applyFont="1"/>
    <xf numFmtId="0" fontId="2" fillId="2" borderId="0" xfId="4" applyFont="1" applyFill="1"/>
    <xf numFmtId="0" fontId="7" fillId="0" borderId="0" xfId="4" applyFont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5" applyFont="1" applyAlignment="1">
      <alignment horizontal="center"/>
    </xf>
    <xf numFmtId="164" fontId="7" fillId="0" borderId="0" xfId="4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5" applyFont="1"/>
    <xf numFmtId="43" fontId="4" fillId="0" borderId="0" xfId="0" applyNumberFormat="1" applyFont="1"/>
    <xf numFmtId="5" fontId="4" fillId="0" borderId="0" xfId="5" applyNumberFormat="1" applyFont="1"/>
    <xf numFmtId="43" fontId="7" fillId="0" borderId="0" xfId="5" applyFont="1"/>
    <xf numFmtId="165" fontId="7" fillId="0" borderId="0" xfId="5" applyNumberFormat="1" applyFont="1"/>
    <xf numFmtId="5" fontId="7" fillId="0" borderId="1" xfId="4" applyNumberFormat="1" applyFont="1" applyBorder="1"/>
    <xf numFmtId="44" fontId="4" fillId="0" borderId="0" xfId="1" applyFont="1"/>
    <xf numFmtId="44" fontId="0" fillId="0" borderId="0" xfId="1" applyFont="1"/>
    <xf numFmtId="10" fontId="0" fillId="0" borderId="0" xfId="6" applyNumberFormat="1" applyFont="1"/>
    <xf numFmtId="0" fontId="8" fillId="0" borderId="0" xfId="0" applyFont="1"/>
    <xf numFmtId="10" fontId="4" fillId="0" borderId="0" xfId="6" applyNumberFormat="1" applyFont="1"/>
    <xf numFmtId="44" fontId="4" fillId="0" borderId="0" xfId="5" applyNumberFormat="1" applyFont="1"/>
    <xf numFmtId="0" fontId="7" fillId="0" borderId="0" xfId="2" applyFont="1"/>
    <xf numFmtId="43" fontId="7" fillId="0" borderId="0" xfId="3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43" fontId="11" fillId="0" borderId="0" xfId="5" applyFont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1" applyFont="1"/>
    <xf numFmtId="44" fontId="10" fillId="0" borderId="0" xfId="1" applyFont="1"/>
    <xf numFmtId="10" fontId="10" fillId="0" borderId="0" xfId="6" applyNumberFormat="1" applyFont="1"/>
    <xf numFmtId="0" fontId="12" fillId="0" borderId="0" xfId="0" applyFont="1" applyFill="1"/>
    <xf numFmtId="0" fontId="13" fillId="0" borderId="0" xfId="2" applyFont="1"/>
    <xf numFmtId="43" fontId="13" fillId="0" borderId="0" xfId="3" applyFont="1"/>
    <xf numFmtId="0" fontId="12" fillId="0" borderId="0" xfId="0" applyFont="1" applyFill="1" applyAlignment="1">
      <alignment horizontal="right"/>
    </xf>
    <xf numFmtId="0" fontId="13" fillId="0" borderId="0" xfId="0" applyFont="1"/>
    <xf numFmtId="0" fontId="9" fillId="0" borderId="0" xfId="0" applyFont="1"/>
    <xf numFmtId="0" fontId="13" fillId="0" borderId="0" xfId="4" applyFont="1"/>
    <xf numFmtId="0" fontId="12" fillId="0" borderId="0" xfId="4" applyFont="1"/>
    <xf numFmtId="0" fontId="13" fillId="0" borderId="0" xfId="4" applyFont="1" applyAlignment="1">
      <alignment horizontal="center"/>
    </xf>
    <xf numFmtId="0" fontId="14" fillId="0" borderId="0" xfId="0" applyFont="1" applyAlignment="1">
      <alignment horizontal="center"/>
    </xf>
    <xf numFmtId="43" fontId="14" fillId="0" borderId="0" xfId="5" applyFont="1" applyAlignment="1">
      <alignment horizontal="center"/>
    </xf>
    <xf numFmtId="0" fontId="2" fillId="0" borderId="0" xfId="4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0" xfId="4" applyFont="1" applyFill="1" applyAlignment="1">
      <alignment horizontal="center"/>
    </xf>
    <xf numFmtId="43" fontId="2" fillId="0" borderId="0" xfId="5" applyFont="1" applyAlignment="1">
      <alignment horizontal="center"/>
    </xf>
    <xf numFmtId="164" fontId="11" fillId="0" borderId="0" xfId="4" applyNumberFormat="1" applyFont="1" applyAlignment="1">
      <alignment horizontal="center"/>
    </xf>
    <xf numFmtId="43" fontId="8" fillId="0" borderId="0" xfId="5" applyFont="1"/>
    <xf numFmtId="43" fontId="8" fillId="0" borderId="0" xfId="0" applyNumberFormat="1" applyFont="1"/>
    <xf numFmtId="44" fontId="8" fillId="0" borderId="0" xfId="1" applyFont="1"/>
    <xf numFmtId="44" fontId="15" fillId="0" borderId="0" xfId="1" applyFont="1"/>
    <xf numFmtId="10" fontId="15" fillId="0" borderId="0" xfId="6" applyNumberFormat="1" applyFont="1"/>
  </cellXfs>
  <cellStyles count="7">
    <cellStyle name="Comma 2" xfId="3"/>
    <cellStyle name="Comma 3" xfId="5"/>
    <cellStyle name="Currency" xfId="1" builtinId="4"/>
    <cellStyle name="Normal" xfId="0" builtinId="0"/>
    <cellStyle name="Normal 2" xfId="4"/>
    <cellStyle name="Normal 2 2" xfId="2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tabSelected="1" workbookViewId="0">
      <selection activeCell="B16" sqref="B16"/>
    </sheetView>
  </sheetViews>
  <sheetFormatPr defaultColWidth="9.109375" defaultRowHeight="11.4" x14ac:dyDescent="0.2"/>
  <cols>
    <col min="1" max="1" width="5.109375" style="7" customWidth="1"/>
    <col min="2" max="2" width="14.6640625" style="7" bestFit="1" customWidth="1"/>
    <col min="3" max="3" width="15.44140625" style="7" customWidth="1"/>
    <col min="4" max="4" width="30.44140625" style="7" bestFit="1" customWidth="1"/>
    <col min="5" max="5" width="1" style="19" customWidth="1"/>
    <col min="6" max="6" width="19" style="7" hidden="1" customWidth="1"/>
    <col min="7" max="7" width="17.109375" style="7" hidden="1" customWidth="1"/>
    <col min="8" max="8" width="24.33203125" style="7" hidden="1" customWidth="1"/>
    <col min="9" max="9" width="20.6640625" style="7" bestFit="1" customWidth="1"/>
    <col min="10" max="10" width="14.88671875" style="7" bestFit="1" customWidth="1"/>
    <col min="11" max="11" width="11.6640625" style="5" bestFit="1" customWidth="1"/>
    <col min="12" max="12" width="11.6640625" style="5" customWidth="1"/>
    <col min="13" max="13" width="11" style="5" bestFit="1" customWidth="1"/>
    <col min="14" max="14" width="11.88671875" style="5" bestFit="1" customWidth="1"/>
    <col min="15" max="15" width="10.5546875" style="5" bestFit="1" customWidth="1"/>
    <col min="16" max="16" width="11.33203125" style="5" bestFit="1" customWidth="1"/>
    <col min="17" max="17" width="12.5546875" style="5" bestFit="1" customWidth="1"/>
    <col min="18" max="18" width="12.5546875" style="5" customWidth="1"/>
    <col min="19" max="19" width="10.6640625" style="5" bestFit="1" customWidth="1"/>
    <col min="20" max="20" width="10.6640625" style="5" customWidth="1"/>
    <col min="21" max="21" width="12.33203125" style="5" bestFit="1" customWidth="1"/>
    <col min="22" max="22" width="11" style="5" customWidth="1"/>
    <col min="23" max="23" width="12.5546875" style="5" bestFit="1" customWidth="1"/>
    <col min="24" max="24" width="11.5546875" style="5" customWidth="1"/>
    <col min="25" max="25" width="12.44140625" style="5" bestFit="1" customWidth="1"/>
    <col min="26" max="26" width="11.5546875" style="5" customWidth="1"/>
    <col min="27" max="27" width="12.44140625" style="5" bestFit="1" customWidth="1"/>
    <col min="28" max="28" width="11.5546875" style="5" customWidth="1"/>
    <col min="29" max="29" width="12.109375" style="5" bestFit="1" customWidth="1"/>
    <col min="30" max="30" width="12.109375" style="5" customWidth="1"/>
    <col min="31" max="31" width="11.33203125" style="5" bestFit="1" customWidth="1"/>
    <col min="32" max="32" width="10.5546875" style="5" customWidth="1"/>
    <col min="33" max="33" width="12.33203125" style="5" bestFit="1" customWidth="1"/>
    <col min="34" max="34" width="11.33203125" style="5" bestFit="1" customWidth="1"/>
    <col min="35" max="16384" width="9.109375" style="5"/>
  </cols>
  <sheetData>
    <row r="1" spans="1:34" x14ac:dyDescent="0.2">
      <c r="A1" s="1" t="s">
        <v>32</v>
      </c>
      <c r="B1" s="1"/>
      <c r="C1" s="2"/>
      <c r="D1" s="2"/>
      <c r="E1" s="2"/>
      <c r="F1" s="2"/>
      <c r="G1" s="2"/>
      <c r="H1" s="3"/>
      <c r="I1" s="3"/>
      <c r="J1" s="4" t="s">
        <v>0</v>
      </c>
    </row>
    <row r="2" spans="1:34" x14ac:dyDescent="0.2">
      <c r="A2" s="1"/>
      <c r="B2" s="1"/>
      <c r="C2" s="2"/>
      <c r="D2" s="2"/>
      <c r="E2" s="2"/>
      <c r="F2" s="2"/>
      <c r="G2" s="6"/>
      <c r="H2" s="3"/>
      <c r="I2" s="3"/>
      <c r="J2" s="2"/>
    </row>
    <row r="3" spans="1:34" x14ac:dyDescent="0.2">
      <c r="A3" s="1" t="s">
        <v>1</v>
      </c>
      <c r="B3" s="1"/>
      <c r="C3" s="2"/>
      <c r="D3" s="2"/>
      <c r="E3" s="2"/>
      <c r="F3" s="2"/>
      <c r="G3" s="2"/>
      <c r="H3" s="3"/>
      <c r="I3" s="3"/>
      <c r="J3" s="2"/>
    </row>
    <row r="4" spans="1:34" x14ac:dyDescent="0.2">
      <c r="C4" s="8"/>
      <c r="D4" s="8"/>
      <c r="E4" s="9"/>
    </row>
    <row r="5" spans="1:34" s="15" customFormat="1" x14ac:dyDescent="0.2">
      <c r="A5" s="11"/>
      <c r="B5" s="11"/>
      <c r="C5" s="50"/>
      <c r="D5" s="52" t="s">
        <v>2</v>
      </c>
      <c r="E5" s="53"/>
      <c r="F5" s="11"/>
      <c r="G5" s="11"/>
      <c r="H5" s="11"/>
      <c r="I5" s="11"/>
      <c r="J5" s="11"/>
      <c r="K5" s="12" t="s">
        <v>41</v>
      </c>
      <c r="M5" s="12" t="s">
        <v>41</v>
      </c>
      <c r="O5" s="12" t="s">
        <v>41</v>
      </c>
      <c r="Q5" s="12" t="s">
        <v>41</v>
      </c>
      <c r="S5" s="12" t="s">
        <v>41</v>
      </c>
      <c r="U5" s="12" t="s">
        <v>41</v>
      </c>
      <c r="W5" s="12" t="s">
        <v>41</v>
      </c>
      <c r="Y5" s="12" t="s">
        <v>41</v>
      </c>
      <c r="AA5" s="12" t="s">
        <v>41</v>
      </c>
      <c r="AC5" s="12" t="s">
        <v>41</v>
      </c>
      <c r="AE5" s="12" t="s">
        <v>41</v>
      </c>
      <c r="AG5" s="12" t="s">
        <v>41</v>
      </c>
    </row>
    <row r="6" spans="1:34" s="15" customFormat="1" x14ac:dyDescent="0.2">
      <c r="A6" s="11"/>
      <c r="B6" s="11"/>
      <c r="C6" s="50"/>
      <c r="D6" s="50"/>
      <c r="E6" s="53"/>
      <c r="F6" s="11"/>
      <c r="G6" s="11"/>
      <c r="H6" s="11"/>
      <c r="I6" s="11"/>
      <c r="J6" s="11" t="s">
        <v>3</v>
      </c>
      <c r="K6" s="12" t="s">
        <v>4</v>
      </c>
      <c r="L6" s="12" t="s">
        <v>33</v>
      </c>
      <c r="M6" s="12" t="s">
        <v>5</v>
      </c>
      <c r="N6" s="12" t="s">
        <v>33</v>
      </c>
      <c r="O6" s="12" t="s">
        <v>6</v>
      </c>
      <c r="P6" s="12" t="s">
        <v>33</v>
      </c>
      <c r="Q6" s="12" t="s">
        <v>7</v>
      </c>
      <c r="R6" s="12" t="s">
        <v>33</v>
      </c>
      <c r="S6" s="12" t="s">
        <v>8</v>
      </c>
      <c r="T6" s="12" t="s">
        <v>33</v>
      </c>
      <c r="U6" s="12" t="s">
        <v>9</v>
      </c>
      <c r="V6" s="12" t="s">
        <v>33</v>
      </c>
      <c r="W6" s="12" t="s">
        <v>10</v>
      </c>
      <c r="X6" s="12" t="s">
        <v>33</v>
      </c>
      <c r="Y6" s="12" t="s">
        <v>11</v>
      </c>
      <c r="Z6" s="12" t="s">
        <v>33</v>
      </c>
      <c r="AA6" s="12" t="s">
        <v>12</v>
      </c>
      <c r="AB6" s="12" t="s">
        <v>33</v>
      </c>
      <c r="AC6" s="12" t="s">
        <v>13</v>
      </c>
      <c r="AD6" s="12" t="s">
        <v>33</v>
      </c>
      <c r="AE6" s="12" t="s">
        <v>14</v>
      </c>
      <c r="AF6" s="12" t="s">
        <v>33</v>
      </c>
      <c r="AG6" s="12" t="s">
        <v>15</v>
      </c>
      <c r="AH6" s="12" t="s">
        <v>33</v>
      </c>
    </row>
    <row r="7" spans="1:34" x14ac:dyDescent="0.2">
      <c r="A7" s="11"/>
      <c r="B7" s="12" t="s">
        <v>34</v>
      </c>
      <c r="C7" s="12" t="s">
        <v>16</v>
      </c>
      <c r="D7" s="12" t="s">
        <v>17</v>
      </c>
      <c r="E7" s="12">
        <v>2009</v>
      </c>
      <c r="F7" s="12" t="s">
        <v>18</v>
      </c>
      <c r="G7" s="12" t="s">
        <v>19</v>
      </c>
      <c r="H7" s="13" t="s">
        <v>20</v>
      </c>
      <c r="I7" s="13"/>
      <c r="J7" s="12" t="s">
        <v>21</v>
      </c>
    </row>
    <row r="8" spans="1:34" x14ac:dyDescent="0.2">
      <c r="A8" s="11"/>
      <c r="B8" s="11"/>
      <c r="C8" s="12"/>
      <c r="D8" s="12"/>
      <c r="E8" s="12"/>
      <c r="F8" s="12"/>
      <c r="G8" s="12"/>
      <c r="H8" s="13"/>
      <c r="I8" s="13"/>
      <c r="J8" s="12"/>
    </row>
    <row r="9" spans="1:34" ht="14.4" x14ac:dyDescent="0.3">
      <c r="A9" s="14">
        <f>-1</f>
        <v>-1</v>
      </c>
      <c r="B9" s="15" t="s">
        <v>35</v>
      </c>
      <c r="C9" s="15">
        <v>6215</v>
      </c>
      <c r="D9" s="5" t="s">
        <v>22</v>
      </c>
      <c r="E9" s="16">
        <v>1470615.47</v>
      </c>
      <c r="F9" s="16">
        <v>654636.31999999995</v>
      </c>
      <c r="G9" s="17">
        <f>E9-F9</f>
        <v>815979.15</v>
      </c>
      <c r="H9" s="16">
        <v>772679.93</v>
      </c>
      <c r="I9" s="16" t="s">
        <v>23</v>
      </c>
      <c r="J9" s="22">
        <v>166785.80000000002</v>
      </c>
      <c r="K9" s="23">
        <v>5492.66</v>
      </c>
      <c r="L9" s="24">
        <f>K9/$J$9</f>
        <v>3.2932419906251009E-2</v>
      </c>
      <c r="M9" s="23">
        <v>693.59</v>
      </c>
      <c r="N9" s="24">
        <f>M9/$J$9</f>
        <v>4.1585674559824638E-3</v>
      </c>
      <c r="O9" s="23">
        <v>4494.88</v>
      </c>
      <c r="P9" s="24">
        <f>O9/$J$9</f>
        <v>2.6950016128471366E-2</v>
      </c>
      <c r="Q9" s="23">
        <v>6407.79</v>
      </c>
      <c r="R9" s="24">
        <f>Q9/$J$9</f>
        <v>3.8419277900156965E-2</v>
      </c>
      <c r="S9" s="23">
        <v>6615.83</v>
      </c>
      <c r="T9" s="24">
        <f>S9/$J$9</f>
        <v>3.9666626295523956E-2</v>
      </c>
      <c r="U9" s="23">
        <v>8799.4500000000007</v>
      </c>
      <c r="V9" s="24">
        <f>U9/$J$9</f>
        <v>5.2758987875466616E-2</v>
      </c>
      <c r="W9" s="23">
        <v>39126.550000000003</v>
      </c>
      <c r="X9" s="24">
        <f>W9/$J$9</f>
        <v>0.234591613914374</v>
      </c>
      <c r="Y9" s="23">
        <v>24972.82</v>
      </c>
      <c r="Z9" s="24">
        <f>Y9/$J$9</f>
        <v>0.14972989307243181</v>
      </c>
      <c r="AA9" s="23">
        <v>55911.44</v>
      </c>
      <c r="AB9" s="24">
        <f>AA9/$J$9</f>
        <v>0.33522901829772078</v>
      </c>
      <c r="AC9" s="23">
        <v>3192.65</v>
      </c>
      <c r="AD9" s="24">
        <f>AC9/$J$9</f>
        <v>1.9142217143186049E-2</v>
      </c>
      <c r="AE9" s="23">
        <v>3947.17</v>
      </c>
      <c r="AF9" s="24">
        <f>AE9/$J$9</f>
        <v>2.3666103469240186E-2</v>
      </c>
      <c r="AG9" s="23">
        <v>7130.97</v>
      </c>
      <c r="AH9" s="24">
        <f>AG9/$J$9</f>
        <v>4.2755258541194753E-2</v>
      </c>
    </row>
    <row r="10" spans="1:34" ht="14.4" x14ac:dyDescent="0.3">
      <c r="A10" s="14">
        <f>A9-1</f>
        <v>-2</v>
      </c>
      <c r="B10" s="15" t="s">
        <v>35</v>
      </c>
      <c r="C10" s="15">
        <v>6220</v>
      </c>
      <c r="D10" s="5" t="s">
        <v>24</v>
      </c>
      <c r="E10" s="16">
        <v>848880.61</v>
      </c>
      <c r="F10" s="16">
        <v>397847.98</v>
      </c>
      <c r="G10" s="17">
        <f>E10-F10</f>
        <v>451032.63</v>
      </c>
      <c r="H10" s="16">
        <v>413384.01</v>
      </c>
      <c r="I10" s="16" t="s">
        <v>23</v>
      </c>
      <c r="J10" s="22">
        <v>80987.679999999993</v>
      </c>
      <c r="K10" s="23">
        <v>2646.07</v>
      </c>
      <c r="L10" s="24">
        <f>K10/$J$10</f>
        <v>3.2672500311158439E-2</v>
      </c>
      <c r="M10" s="23">
        <v>334.1</v>
      </c>
      <c r="N10" s="24">
        <f>M10/$J$10</f>
        <v>4.125318813923304E-3</v>
      </c>
      <c r="O10" s="23">
        <v>2165.11</v>
      </c>
      <c r="P10" s="24">
        <f>O10/$J$10</f>
        <v>2.6733819267325602E-2</v>
      </c>
      <c r="Q10" s="23">
        <v>3087.06</v>
      </c>
      <c r="R10" s="24">
        <f>Q10/$J$10</f>
        <v>3.8117649499281869E-2</v>
      </c>
      <c r="S10" s="23">
        <v>3187.09</v>
      </c>
      <c r="T10" s="24">
        <f>S10/$J$10</f>
        <v>3.9352775632046755E-2</v>
      </c>
      <c r="U10" s="23">
        <v>4239.08</v>
      </c>
      <c r="V10" s="24">
        <f>U10/$J$10</f>
        <v>5.2342282184154432E-2</v>
      </c>
      <c r="W10" s="23">
        <v>18854.73</v>
      </c>
      <c r="X10" s="24">
        <f>W10/$J$10</f>
        <v>0.23280985453589981</v>
      </c>
      <c r="Y10" s="23">
        <v>12030.67</v>
      </c>
      <c r="Z10" s="24">
        <f>Y10/$J$10</f>
        <v>0.14854938430141476</v>
      </c>
      <c r="AA10" s="23">
        <v>27568.61</v>
      </c>
      <c r="AB10" s="24">
        <f>AA10/$J$10</f>
        <v>0.340404985054517</v>
      </c>
      <c r="AC10" s="23">
        <v>1538.49</v>
      </c>
      <c r="AD10" s="24">
        <f>AC10/$J$10</f>
        <v>1.899659306205586E-2</v>
      </c>
      <c r="AE10" s="23">
        <v>1901.34</v>
      </c>
      <c r="AF10" s="24">
        <f>AE10/$J$10</f>
        <v>2.3476904141469419E-2</v>
      </c>
      <c r="AG10" s="23">
        <v>3435.33</v>
      </c>
      <c r="AH10" s="24">
        <f>AG10/$J$10</f>
        <v>4.241793319675289E-2</v>
      </c>
    </row>
    <row r="11" spans="1:34" ht="14.4" x14ac:dyDescent="0.3">
      <c r="A11" s="14">
        <f>A10-1</f>
        <v>-3</v>
      </c>
      <c r="B11" s="15" t="s">
        <v>35</v>
      </c>
      <c r="C11" s="15">
        <v>6225</v>
      </c>
      <c r="D11" s="5" t="s">
        <v>25</v>
      </c>
      <c r="E11" s="16">
        <v>53592.93</v>
      </c>
      <c r="F11" s="16">
        <v>29165.06</v>
      </c>
      <c r="G11" s="17">
        <f>E11-F11</f>
        <v>24427.87</v>
      </c>
      <c r="H11" s="16">
        <v>49438.879999999997</v>
      </c>
      <c r="I11" s="16" t="s">
        <v>23</v>
      </c>
      <c r="J11" s="22">
        <v>6329.72</v>
      </c>
      <c r="K11" s="23">
        <v>208.13</v>
      </c>
      <c r="L11" s="24">
        <f>K11/$J11</f>
        <v>3.2881391277971218E-2</v>
      </c>
      <c r="M11" s="23">
        <v>26.28</v>
      </c>
      <c r="N11" s="24">
        <f>M11/$J11</f>
        <v>4.1518424195699016E-3</v>
      </c>
      <c r="O11" s="23">
        <v>170.28</v>
      </c>
      <c r="P11" s="24">
        <f>O11/$J11</f>
        <v>2.6901663896665255E-2</v>
      </c>
      <c r="Q11" s="23">
        <v>243.54000000000002</v>
      </c>
      <c r="R11" s="24">
        <f>Q11/$J11</f>
        <v>3.8475635573137518E-2</v>
      </c>
      <c r="S11" s="23">
        <v>250.7</v>
      </c>
      <c r="T11" s="24">
        <f>S11/$J11</f>
        <v>3.9606807252137534E-2</v>
      </c>
      <c r="U11" s="23">
        <v>333.42</v>
      </c>
      <c r="V11" s="24">
        <f>U11/$J11</f>
        <v>5.267531581175787E-2</v>
      </c>
      <c r="W11" s="23">
        <v>1490.1100000000004</v>
      </c>
      <c r="X11" s="24">
        <f>W11/$J11</f>
        <v>0.23541483667524002</v>
      </c>
      <c r="Y11" s="23">
        <v>946.74000000000012</v>
      </c>
      <c r="Z11" s="24">
        <f>Y11/$J11</f>
        <v>0.14957059711961984</v>
      </c>
      <c r="AA11" s="23">
        <v>2119.54</v>
      </c>
      <c r="AB11" s="24">
        <f>AA11/$J11</f>
        <v>0.33485525426085194</v>
      </c>
      <c r="AC11" s="23">
        <v>121.33</v>
      </c>
      <c r="AD11" s="24">
        <f>AC11/$J11</f>
        <v>1.9168304443166521E-2</v>
      </c>
      <c r="AE11" s="23">
        <v>149.44999999999999</v>
      </c>
      <c r="AF11" s="24">
        <f>AE11/$J11</f>
        <v>2.3610839026054861E-2</v>
      </c>
      <c r="AG11" s="23">
        <v>270.2</v>
      </c>
      <c r="AH11" s="24">
        <f>AG11/$J11</f>
        <v>4.2687512243827525E-2</v>
      </c>
    </row>
    <row r="12" spans="1:34" s="25" customFormat="1" ht="14.4" x14ac:dyDescent="0.3">
      <c r="A12" s="54">
        <f>A11-1</f>
        <v>-4</v>
      </c>
      <c r="B12" s="12" t="s">
        <v>35</v>
      </c>
      <c r="C12" s="12">
        <v>6230</v>
      </c>
      <c r="D12" s="25" t="s">
        <v>26</v>
      </c>
      <c r="E12" s="55">
        <v>18603.03</v>
      </c>
      <c r="F12" s="55">
        <v>7908.23</v>
      </c>
      <c r="G12" s="56">
        <f>E12-F12</f>
        <v>10694.8</v>
      </c>
      <c r="H12" s="55">
        <v>5794.82</v>
      </c>
      <c r="I12" s="55" t="s">
        <v>23</v>
      </c>
      <c r="J12" s="57">
        <v>18668.640000000007</v>
      </c>
      <c r="K12" s="58">
        <v>612.62</v>
      </c>
      <c r="L12" s="59">
        <f>K12/$J$12</f>
        <v>3.2815459508566229E-2</v>
      </c>
      <c r="M12" s="58">
        <v>77.37</v>
      </c>
      <c r="N12" s="59">
        <f>M12/$J$12</f>
        <v>4.1443833080502908E-3</v>
      </c>
      <c r="O12" s="58">
        <v>500.49</v>
      </c>
      <c r="P12" s="59">
        <f>O12/$J$12</f>
        <v>2.6809130177666923E-2</v>
      </c>
      <c r="Q12" s="58">
        <v>715.82999999999993</v>
      </c>
      <c r="R12" s="59">
        <f>Q12/$J$12</f>
        <v>3.8343982207595183E-2</v>
      </c>
      <c r="S12" s="58">
        <v>737.86</v>
      </c>
      <c r="T12" s="59">
        <f>S12/$J$12</f>
        <v>3.9524036030476765E-2</v>
      </c>
      <c r="U12" s="58">
        <v>981.42</v>
      </c>
      <c r="V12" s="59">
        <f>U12/$J$12</f>
        <v>5.2570513974236989E-2</v>
      </c>
      <c r="W12" s="58">
        <v>4426.97</v>
      </c>
      <c r="X12" s="59">
        <f>W12/$J$12</f>
        <v>0.23713403868733871</v>
      </c>
      <c r="Y12" s="58">
        <v>2785.7400000000002</v>
      </c>
      <c r="Z12" s="59">
        <f>Y12/$J$12</f>
        <v>0.14922029671149045</v>
      </c>
      <c r="AA12" s="58">
        <v>6237.75</v>
      </c>
      <c r="AB12" s="59">
        <f>AA12/$J$12</f>
        <v>0.33412985627233682</v>
      </c>
      <c r="AC12" s="58">
        <v>356.08</v>
      </c>
      <c r="AD12" s="59">
        <f>AC12/$J$12</f>
        <v>1.907369792336238E-2</v>
      </c>
      <c r="AE12" s="58">
        <v>440.95</v>
      </c>
      <c r="AF12" s="59">
        <f>AE12/$J$12</f>
        <v>2.3619824475698274E-2</v>
      </c>
      <c r="AG12" s="58">
        <v>795.56</v>
      </c>
      <c r="AH12" s="59">
        <f>AG12/$J$12</f>
        <v>4.2614780723180673E-2</v>
      </c>
    </row>
    <row r="13" spans="1:34" ht="14.4" x14ac:dyDescent="0.3">
      <c r="A13" s="14">
        <f>A12-1</f>
        <v>-5</v>
      </c>
      <c r="B13" s="14"/>
      <c r="C13" s="5"/>
      <c r="D13" s="5" t="s">
        <v>1</v>
      </c>
      <c r="E13" s="16">
        <f>SUM(E9:E12)</f>
        <v>2391692.04</v>
      </c>
      <c r="F13" s="16">
        <f>SUM(F9:F12)</f>
        <v>1089557.5899999999</v>
      </c>
      <c r="G13" s="16">
        <f>SUM(G9:G12)</f>
        <v>1302134.4500000002</v>
      </c>
      <c r="H13" s="16">
        <f>SUM(H9:H12)</f>
        <v>1241297.6399999999</v>
      </c>
      <c r="I13" s="16" t="s">
        <v>27</v>
      </c>
      <c r="J13" s="18">
        <f>SUM(J9:J12)</f>
        <v>272771.84000000003</v>
      </c>
      <c r="K13" s="18">
        <f>SUM(K9:K12)</f>
        <v>8959.48</v>
      </c>
      <c r="L13" s="24">
        <f>K13/$J$13</f>
        <v>3.2846059182648761E-2</v>
      </c>
      <c r="M13" s="18">
        <f>SUM(M9:M12)</f>
        <v>1131.3400000000001</v>
      </c>
      <c r="N13" s="24">
        <f>M13/$J$13</f>
        <v>4.1475688986077159E-3</v>
      </c>
      <c r="O13" s="18">
        <f>SUM(O9:O12)</f>
        <v>7330.7599999999993</v>
      </c>
      <c r="P13" s="24">
        <f>O13/$J$13</f>
        <v>2.6875061589935377E-2</v>
      </c>
      <c r="Q13" s="18">
        <f>SUM(Q9:Q12)</f>
        <v>10454.220000000001</v>
      </c>
      <c r="R13" s="24">
        <f>Q13/$J$13</f>
        <v>3.8325877040679857E-2</v>
      </c>
      <c r="S13" s="18">
        <f>SUM(S9:S12)</f>
        <v>10791.480000000001</v>
      </c>
      <c r="T13" s="24">
        <f>S13/$J$13</f>
        <v>3.9562294993500793E-2</v>
      </c>
      <c r="U13" s="27">
        <f>SUM(U9:U12)</f>
        <v>14353.37</v>
      </c>
      <c r="V13" s="24">
        <f>U13/$J$13</f>
        <v>5.2620424454371831E-2</v>
      </c>
      <c r="W13" s="27">
        <f>SUM(W9:W12)</f>
        <v>63898.36</v>
      </c>
      <c r="X13" s="24">
        <f>W13/$J$13</f>
        <v>0.23425570616087055</v>
      </c>
      <c r="Y13" s="27">
        <f>SUM(Y9:Y12)</f>
        <v>40735.969999999994</v>
      </c>
      <c r="Z13" s="24">
        <f>Y13/$J$13</f>
        <v>0.14934081905228924</v>
      </c>
      <c r="AA13" s="27">
        <f>SUM(AA9:AA12)</f>
        <v>91837.34</v>
      </c>
      <c r="AB13" s="24">
        <f>AA13/$J$13</f>
        <v>0.33668189502259466</v>
      </c>
      <c r="AC13" s="27">
        <f>SUM(AC9:AC12)</f>
        <v>5208.55</v>
      </c>
      <c r="AD13" s="24">
        <f>AC13/$J$13</f>
        <v>1.9094896306011647E-2</v>
      </c>
      <c r="AE13" s="27">
        <f>SUM(AE9:AE12)</f>
        <v>6438.91</v>
      </c>
      <c r="AF13" s="24">
        <f>AE13/$J$13</f>
        <v>2.3605479216622944E-2</v>
      </c>
      <c r="AG13" s="27">
        <f>SUM(AG9:AG12)</f>
        <v>11632.06</v>
      </c>
      <c r="AH13" s="24">
        <f>AG13/$J$13</f>
        <v>4.264391808186651E-2</v>
      </c>
    </row>
    <row r="14" spans="1:34" x14ac:dyDescent="0.2">
      <c r="A14" s="11"/>
      <c r="B14" s="11"/>
    </row>
    <row r="15" spans="1:34" x14ac:dyDescent="0.2">
      <c r="A15" s="14">
        <f>A13-1</f>
        <v>-6</v>
      </c>
      <c r="B15" s="14"/>
      <c r="D15" s="7" t="s">
        <v>28</v>
      </c>
      <c r="I15" s="7" t="s">
        <v>29</v>
      </c>
      <c r="J15" s="20">
        <v>65</v>
      </c>
    </row>
    <row r="16" spans="1:34" x14ac:dyDescent="0.2">
      <c r="A16" s="11"/>
      <c r="B16" s="11"/>
    </row>
    <row r="17" spans="1:14" x14ac:dyDescent="0.2">
      <c r="A17" s="14">
        <f>A15-1</f>
        <v>-7</v>
      </c>
      <c r="B17" s="14"/>
      <c r="D17" s="7" t="s">
        <v>30</v>
      </c>
      <c r="I17" s="7" t="s">
        <v>31</v>
      </c>
      <c r="J17" s="21">
        <f>J13/J15</f>
        <v>4196.4898461538469</v>
      </c>
    </row>
    <row r="18" spans="1:14" x14ac:dyDescent="0.2">
      <c r="A18" s="11"/>
      <c r="B18" s="11"/>
    </row>
    <row r="19" spans="1:14" x14ac:dyDescent="0.2">
      <c r="A19" s="11"/>
      <c r="B19" s="11"/>
    </row>
    <row r="23" spans="1:14" x14ac:dyDescent="0.2">
      <c r="J23" s="5"/>
    </row>
    <row r="24" spans="1:14" x14ac:dyDescent="0.2">
      <c r="J24" s="5"/>
      <c r="N24" s="26"/>
    </row>
    <row r="25" spans="1:14" x14ac:dyDescent="0.2">
      <c r="J25" s="5"/>
      <c r="N25" s="26"/>
    </row>
    <row r="26" spans="1:14" x14ac:dyDescent="0.2">
      <c r="J26" s="5"/>
      <c r="N26" s="26"/>
    </row>
    <row r="27" spans="1:14" x14ac:dyDescent="0.2">
      <c r="J27" s="5"/>
      <c r="N27" s="26"/>
    </row>
    <row r="28" spans="1:14" x14ac:dyDescent="0.2">
      <c r="J28" s="5"/>
      <c r="N28" s="26"/>
    </row>
    <row r="29" spans="1:14" x14ac:dyDescent="0.2">
      <c r="J29" s="5"/>
      <c r="N29" s="26"/>
    </row>
    <row r="30" spans="1:14" x14ac:dyDescent="0.2">
      <c r="J30" s="5"/>
      <c r="N30" s="26"/>
    </row>
    <row r="31" spans="1:14" x14ac:dyDescent="0.2">
      <c r="J31" s="5"/>
      <c r="N31" s="26"/>
    </row>
    <row r="32" spans="1:14" x14ac:dyDescent="0.2">
      <c r="J32" s="5"/>
      <c r="N32" s="26"/>
    </row>
    <row r="33" spans="10:14" x14ac:dyDescent="0.2">
      <c r="J33" s="5"/>
      <c r="N33" s="26"/>
    </row>
    <row r="34" spans="10:14" x14ac:dyDescent="0.2">
      <c r="J34" s="5"/>
      <c r="N34" s="26"/>
    </row>
    <row r="35" spans="10:14" x14ac:dyDescent="0.2">
      <c r="J35" s="5"/>
      <c r="N35" s="26"/>
    </row>
    <row r="36" spans="10:14" x14ac:dyDescent="0.2">
      <c r="J36" s="5"/>
      <c r="N36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opLeftCell="A2" workbookViewId="0">
      <selection activeCell="S5" sqref="S5"/>
    </sheetView>
  </sheetViews>
  <sheetFormatPr defaultColWidth="9.109375" defaultRowHeight="14.4" x14ac:dyDescent="0.3"/>
  <cols>
    <col min="1" max="1" width="27" style="31" bestFit="1" customWidth="1"/>
    <col min="2" max="2" width="14.6640625" style="44" bestFit="1" customWidth="1"/>
    <col min="3" max="3" width="13.6640625" style="44" bestFit="1" customWidth="1"/>
    <col min="4" max="4" width="31.109375" style="44" bestFit="1" customWidth="1"/>
    <col min="5" max="5" width="21.44140625" style="44" bestFit="1" customWidth="1"/>
    <col min="6" max="6" width="15.44140625" style="44" bestFit="1" customWidth="1"/>
    <col min="7" max="7" width="11.5546875" style="44" bestFit="1" customWidth="1"/>
    <col min="8" max="8" width="11.33203125" style="31" bestFit="1" customWidth="1"/>
    <col min="9" max="9" width="11.5546875" style="31" bestFit="1" customWidth="1"/>
    <col min="10" max="10" width="11.33203125" style="31" bestFit="1" customWidth="1"/>
    <col min="11" max="11" width="11.5546875" style="31" bestFit="1" customWidth="1"/>
    <col min="12" max="12" width="11.33203125" style="31" bestFit="1" customWidth="1"/>
    <col min="13" max="13" width="12.5546875" style="31" bestFit="1" customWidth="1"/>
    <col min="14" max="14" width="9.33203125" style="31" bestFit="1" customWidth="1"/>
    <col min="15" max="15" width="12.6640625" style="31" bestFit="1" customWidth="1"/>
    <col min="16" max="16" width="9.33203125" style="31" bestFit="1" customWidth="1"/>
    <col min="17" max="17" width="12.5546875" style="31" bestFit="1" customWidth="1"/>
    <col min="18" max="18" width="11.33203125" style="31" bestFit="1" customWidth="1"/>
    <col min="19" max="19" width="12.5546875" style="31" bestFit="1" customWidth="1"/>
    <col min="20" max="20" width="11.33203125" style="31" bestFit="1" customWidth="1"/>
    <col min="21" max="21" width="12.5546875" style="31" bestFit="1" customWidth="1"/>
    <col min="22" max="22" width="11.33203125" style="31" bestFit="1" customWidth="1"/>
    <col min="23" max="23" width="12.5546875" style="31" bestFit="1" customWidth="1"/>
    <col min="24" max="24" width="11.33203125" style="31" bestFit="1" customWidth="1"/>
    <col min="25" max="25" width="12" style="31" bestFit="1" customWidth="1"/>
    <col min="26" max="26" width="11.33203125" style="31" bestFit="1" customWidth="1"/>
    <col min="27" max="27" width="11.5546875" style="31" bestFit="1" customWidth="1"/>
    <col min="28" max="28" width="11.33203125" style="31" bestFit="1" customWidth="1"/>
    <col min="29" max="29" width="12.5546875" style="31" bestFit="1" customWidth="1"/>
    <col min="30" max="30" width="11.33203125" style="31" bestFit="1" customWidth="1"/>
    <col min="31" max="16384" width="9.109375" style="44"/>
  </cols>
  <sheetData>
    <row r="1" spans="1:31" x14ac:dyDescent="0.3">
      <c r="A1" s="1" t="s">
        <v>32</v>
      </c>
      <c r="B1" s="39"/>
      <c r="C1" s="40"/>
      <c r="D1" s="40"/>
      <c r="E1" s="41"/>
      <c r="F1" s="42" t="s">
        <v>0</v>
      </c>
      <c r="G1" s="43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43"/>
    </row>
    <row r="2" spans="1:31" x14ac:dyDescent="0.3">
      <c r="A2" s="1"/>
      <c r="B2" s="39"/>
      <c r="C2" s="40"/>
      <c r="D2" s="40"/>
      <c r="E2" s="41"/>
      <c r="F2" s="40"/>
      <c r="G2" s="43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43"/>
    </row>
    <row r="3" spans="1:31" x14ac:dyDescent="0.3">
      <c r="A3" s="1" t="s">
        <v>36</v>
      </c>
      <c r="B3" s="39"/>
      <c r="C3" s="40"/>
      <c r="D3" s="40"/>
      <c r="E3" s="41"/>
      <c r="F3" s="40"/>
      <c r="G3" s="43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43"/>
    </row>
    <row r="4" spans="1:31" x14ac:dyDescent="0.3">
      <c r="A4" s="7"/>
      <c r="B4" s="45"/>
      <c r="C4" s="46"/>
      <c r="D4" s="46"/>
      <c r="E4" s="45"/>
      <c r="F4" s="45"/>
      <c r="G4" s="43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43"/>
    </row>
    <row r="5" spans="1:31" s="31" customFormat="1" x14ac:dyDescent="0.3">
      <c r="A5" s="7"/>
      <c r="B5" s="7"/>
      <c r="C5" s="8"/>
      <c r="D5" s="10" t="s">
        <v>2</v>
      </c>
      <c r="E5" s="7"/>
      <c r="F5" s="7"/>
      <c r="G5" s="12" t="s">
        <v>41</v>
      </c>
      <c r="H5" s="30"/>
      <c r="I5" s="12" t="s">
        <v>41</v>
      </c>
      <c r="J5" s="30"/>
      <c r="K5" s="12" t="s">
        <v>41</v>
      </c>
      <c r="L5" s="30"/>
      <c r="M5" s="12" t="s">
        <v>41</v>
      </c>
      <c r="N5" s="30"/>
      <c r="O5" s="12" t="s">
        <v>41</v>
      </c>
      <c r="P5" s="30"/>
      <c r="Q5" s="12" t="s">
        <v>41</v>
      </c>
      <c r="R5" s="30"/>
      <c r="S5" s="12" t="s">
        <v>41</v>
      </c>
      <c r="T5" s="30"/>
      <c r="U5" s="12" t="s">
        <v>41</v>
      </c>
      <c r="V5" s="30"/>
      <c r="W5" s="12" t="s">
        <v>41</v>
      </c>
      <c r="X5" s="30"/>
      <c r="Y5" s="12" t="s">
        <v>41</v>
      </c>
      <c r="Z5" s="30"/>
      <c r="AA5" s="12" t="s">
        <v>41</v>
      </c>
      <c r="AB5" s="30"/>
      <c r="AC5" s="12" t="s">
        <v>41</v>
      </c>
      <c r="AD5" s="30"/>
      <c r="AE5" s="30"/>
    </row>
    <row r="6" spans="1:31" s="51" customFormat="1" x14ac:dyDescent="0.3">
      <c r="A6" s="11"/>
      <c r="B6" s="11"/>
      <c r="C6" s="50"/>
      <c r="D6" s="50"/>
      <c r="E6" s="11"/>
      <c r="F6" s="11" t="s">
        <v>3</v>
      </c>
      <c r="G6" s="33" t="s">
        <v>4</v>
      </c>
      <c r="H6" s="33" t="s">
        <v>33</v>
      </c>
      <c r="I6" s="33" t="s">
        <v>5</v>
      </c>
      <c r="J6" s="33" t="s">
        <v>33</v>
      </c>
      <c r="K6" s="33" t="s">
        <v>6</v>
      </c>
      <c r="L6" s="33" t="s">
        <v>33</v>
      </c>
      <c r="M6" s="33" t="s">
        <v>7</v>
      </c>
      <c r="N6" s="33" t="s">
        <v>33</v>
      </c>
      <c r="O6" s="33" t="s">
        <v>8</v>
      </c>
      <c r="P6" s="33" t="s">
        <v>33</v>
      </c>
      <c r="Q6" s="33" t="s">
        <v>9</v>
      </c>
      <c r="R6" s="33" t="s">
        <v>33</v>
      </c>
      <c r="S6" s="33" t="s">
        <v>10</v>
      </c>
      <c r="T6" s="33" t="s">
        <v>33</v>
      </c>
      <c r="U6" s="33" t="s">
        <v>11</v>
      </c>
      <c r="V6" s="33" t="s">
        <v>33</v>
      </c>
      <c r="W6" s="33" t="s">
        <v>12</v>
      </c>
      <c r="X6" s="33" t="s">
        <v>33</v>
      </c>
      <c r="Y6" s="33" t="s">
        <v>13</v>
      </c>
      <c r="Z6" s="33" t="s">
        <v>33</v>
      </c>
      <c r="AA6" s="33" t="s">
        <v>14</v>
      </c>
      <c r="AB6" s="33" t="s">
        <v>33</v>
      </c>
      <c r="AC6" s="33" t="s">
        <v>15</v>
      </c>
      <c r="AD6" s="33" t="s">
        <v>33</v>
      </c>
      <c r="AE6" s="35"/>
    </row>
    <row r="7" spans="1:31" s="31" customFormat="1" x14ac:dyDescent="0.3">
      <c r="A7" s="11"/>
      <c r="B7" s="33" t="s">
        <v>34</v>
      </c>
      <c r="C7" s="33" t="s">
        <v>16</v>
      </c>
      <c r="D7" s="33" t="s">
        <v>17</v>
      </c>
      <c r="E7" s="34"/>
      <c r="F7" s="33" t="s">
        <v>21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31" s="31" customFormat="1" x14ac:dyDescent="0.3">
      <c r="A8" s="11"/>
      <c r="B8" s="11"/>
      <c r="C8" s="33"/>
      <c r="D8" s="33"/>
      <c r="E8" s="34"/>
      <c r="F8" s="33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31" x14ac:dyDescent="0.3">
      <c r="A9" s="14">
        <f>-1</f>
        <v>-1</v>
      </c>
      <c r="B9" s="35" t="s">
        <v>39</v>
      </c>
      <c r="C9" s="35">
        <v>1555</v>
      </c>
      <c r="D9" s="32" t="s">
        <v>38</v>
      </c>
      <c r="E9" s="19" t="s">
        <v>23</v>
      </c>
      <c r="F9" s="36">
        <f>G9+I9+K9+M9+O9+Q9+S9+U9+W9+Y9+AA9+AC9</f>
        <v>2981044.3600000003</v>
      </c>
      <c r="G9" s="37">
        <v>97646.06</v>
      </c>
      <c r="H9" s="38">
        <f>G9/$F$9</f>
        <v>3.2755654800118432E-2</v>
      </c>
      <c r="I9" s="37">
        <v>12300.18</v>
      </c>
      <c r="J9" s="38">
        <f>I9/$F$9</f>
        <v>4.1261311522382037E-3</v>
      </c>
      <c r="K9" s="37">
        <v>78729.52</v>
      </c>
      <c r="L9" s="38">
        <f>K9/$F$9</f>
        <v>2.6410046444260225E-2</v>
      </c>
      <c r="M9" s="37">
        <v>115182.44</v>
      </c>
      <c r="N9" s="38">
        <f>M9/$F$9</f>
        <v>3.8638284470211635E-2</v>
      </c>
      <c r="O9" s="37">
        <v>117481.14</v>
      </c>
      <c r="P9" s="38">
        <f>O9/$F$9</f>
        <v>3.9409390070263825E-2</v>
      </c>
      <c r="Q9" s="37">
        <v>156433.26</v>
      </c>
      <c r="R9" s="38">
        <f>Q9/$F$9</f>
        <v>5.2475992004359165E-2</v>
      </c>
      <c r="S9" s="37">
        <v>706267.01</v>
      </c>
      <c r="T9" s="38">
        <f>S9/$F$9</f>
        <v>0.23691932246187705</v>
      </c>
      <c r="U9" s="37">
        <v>444652.79</v>
      </c>
      <c r="V9" s="38">
        <f>U9/$F$9</f>
        <v>0.14916007153949226</v>
      </c>
      <c r="W9" s="37">
        <v>997517.29</v>
      </c>
      <c r="X9" s="38">
        <f>W9/$F$9</f>
        <v>0.33462007589850151</v>
      </c>
      <c r="Y9" s="37">
        <v>56838.19</v>
      </c>
      <c r="Z9" s="38">
        <f>Y9/$F$9</f>
        <v>1.9066536131652868E-2</v>
      </c>
      <c r="AA9" s="37">
        <v>70798.289999999994</v>
      </c>
      <c r="AB9" s="38">
        <f>AA9/$F$9</f>
        <v>2.3749492275250805E-2</v>
      </c>
      <c r="AC9" s="37">
        <v>127198.19</v>
      </c>
      <c r="AD9" s="38">
        <f>AC9/$F$9</f>
        <v>4.2669002751773877E-2</v>
      </c>
      <c r="AE9" s="43"/>
    </row>
    <row r="10" spans="1:31" x14ac:dyDescent="0.3">
      <c r="A10" s="11"/>
      <c r="B10" s="47"/>
      <c r="C10" s="45"/>
      <c r="D10" s="45"/>
      <c r="E10" s="45"/>
      <c r="F10" s="45"/>
      <c r="G10" s="43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43"/>
    </row>
    <row r="11" spans="1:31" x14ac:dyDescent="0.3">
      <c r="A11" s="11"/>
      <c r="B11" s="47"/>
      <c r="C11" s="45"/>
      <c r="D11" s="45"/>
      <c r="E11" s="45"/>
      <c r="F11" s="45"/>
      <c r="G11" s="43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43"/>
    </row>
    <row r="12" spans="1:31" x14ac:dyDescent="0.3">
      <c r="A12" s="7"/>
      <c r="B12" s="45"/>
      <c r="C12" s="45"/>
      <c r="D12" s="45"/>
      <c r="E12" s="45"/>
      <c r="F12" s="45"/>
      <c r="G12" s="43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43"/>
    </row>
    <row r="13" spans="1:31" x14ac:dyDescent="0.3">
      <c r="A13" s="7"/>
      <c r="B13" s="45"/>
      <c r="C13" s="45"/>
      <c r="D13" s="45"/>
      <c r="E13" s="45"/>
      <c r="F13" s="45"/>
      <c r="G13" s="43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43"/>
    </row>
    <row r="14" spans="1:31" x14ac:dyDescent="0.3">
      <c r="A14" s="7"/>
      <c r="B14" s="45"/>
      <c r="C14" s="45"/>
      <c r="D14" s="45"/>
      <c r="E14" s="45"/>
      <c r="F14" s="45"/>
      <c r="G14" s="43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43"/>
    </row>
    <row r="15" spans="1:31" x14ac:dyDescent="0.3">
      <c r="A15" s="7"/>
      <c r="B15" s="45"/>
      <c r="C15" s="45"/>
      <c r="D15" s="45"/>
      <c r="E15" s="45"/>
      <c r="F15" s="43"/>
      <c r="G15" s="43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workbookViewId="0">
      <selection activeCell="E12" sqref="E12"/>
    </sheetView>
  </sheetViews>
  <sheetFormatPr defaultRowHeight="14.4" x14ac:dyDescent="0.3"/>
  <cols>
    <col min="2" max="2" width="14.6640625" bestFit="1" customWidth="1"/>
    <col min="3" max="3" width="13.6640625" bestFit="1" customWidth="1"/>
    <col min="4" max="4" width="46" bestFit="1" customWidth="1"/>
    <col min="5" max="5" width="21.44140625" bestFit="1" customWidth="1"/>
    <col min="6" max="6" width="16" bestFit="1" customWidth="1"/>
    <col min="7" max="7" width="12.33203125" bestFit="1" customWidth="1"/>
    <col min="8" max="10" width="11.33203125" bestFit="1" customWidth="1"/>
    <col min="11" max="11" width="12.33203125" bestFit="1" customWidth="1"/>
    <col min="12" max="12" width="11.33203125" bestFit="1" customWidth="1"/>
    <col min="13" max="13" width="12.44140625" bestFit="1" customWidth="1"/>
    <col min="14" max="14" width="11.33203125" bestFit="1" customWidth="1"/>
    <col min="15" max="15" width="12.33203125" bestFit="1" customWidth="1"/>
    <col min="16" max="16" width="11.33203125" bestFit="1" customWidth="1"/>
    <col min="17" max="17" width="13.44140625" bestFit="1" customWidth="1"/>
    <col min="18" max="18" width="11.33203125" bestFit="1" customWidth="1"/>
    <col min="19" max="19" width="13.44140625" bestFit="1" customWidth="1"/>
    <col min="20" max="20" width="11.33203125" bestFit="1" customWidth="1"/>
    <col min="21" max="21" width="13.44140625" bestFit="1" customWidth="1"/>
    <col min="22" max="22" width="11.33203125" bestFit="1" customWidth="1"/>
    <col min="23" max="23" width="13.44140625" bestFit="1" customWidth="1"/>
    <col min="24" max="24" width="11.33203125" bestFit="1" customWidth="1"/>
    <col min="25" max="25" width="12.33203125" bestFit="1" customWidth="1"/>
    <col min="26" max="26" width="11.33203125" bestFit="1" customWidth="1"/>
    <col min="27" max="27" width="12.33203125" bestFit="1" customWidth="1"/>
    <col min="28" max="28" width="11.33203125" bestFit="1" customWidth="1"/>
    <col min="29" max="29" width="13.44140625" bestFit="1" customWidth="1"/>
    <col min="30" max="30" width="11.33203125" bestFit="1" customWidth="1"/>
  </cols>
  <sheetData>
    <row r="1" spans="1:31" s="31" customFormat="1" x14ac:dyDescent="0.3">
      <c r="A1" s="1" t="s">
        <v>32</v>
      </c>
      <c r="B1" s="1"/>
      <c r="C1" s="28"/>
      <c r="D1" s="28"/>
      <c r="E1" s="29"/>
      <c r="F1" s="4" t="s">
        <v>0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s="31" customFormat="1" x14ac:dyDescent="0.3">
      <c r="A2" s="1"/>
      <c r="B2" s="1"/>
      <c r="C2" s="28"/>
      <c r="D2" s="28"/>
      <c r="E2" s="29"/>
      <c r="F2" s="28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s="31" customFormat="1" x14ac:dyDescent="0.3">
      <c r="A3" s="1" t="s">
        <v>37</v>
      </c>
      <c r="B3" s="1"/>
      <c r="C3" s="28"/>
      <c r="D3" s="28"/>
      <c r="E3" s="29"/>
      <c r="F3" s="28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</row>
    <row r="4" spans="1:31" s="31" customFormat="1" x14ac:dyDescent="0.3">
      <c r="A4" s="7"/>
      <c r="B4" s="7"/>
      <c r="C4" s="8"/>
      <c r="D4" s="8"/>
      <c r="E4" s="7"/>
      <c r="F4" s="7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</row>
    <row r="5" spans="1:31" s="51" customFormat="1" x14ac:dyDescent="0.3">
      <c r="A5" s="11"/>
      <c r="B5" s="11"/>
      <c r="C5" s="50"/>
      <c r="D5" s="52" t="s">
        <v>2</v>
      </c>
      <c r="E5" s="11"/>
      <c r="F5" s="11"/>
      <c r="G5" s="12" t="s">
        <v>41</v>
      </c>
      <c r="H5" s="35"/>
      <c r="I5" s="12" t="s">
        <v>41</v>
      </c>
      <c r="J5" s="35"/>
      <c r="K5" s="12" t="s">
        <v>41</v>
      </c>
      <c r="L5" s="35"/>
      <c r="M5" s="12" t="s">
        <v>41</v>
      </c>
      <c r="N5" s="35"/>
      <c r="O5" s="12" t="s">
        <v>41</v>
      </c>
      <c r="P5" s="35"/>
      <c r="Q5" s="12" t="s">
        <v>41</v>
      </c>
      <c r="R5" s="35"/>
      <c r="S5" s="12" t="s">
        <v>41</v>
      </c>
      <c r="T5" s="35"/>
      <c r="U5" s="12" t="s">
        <v>41</v>
      </c>
      <c r="V5" s="35"/>
      <c r="W5" s="12" t="s">
        <v>41</v>
      </c>
      <c r="X5" s="35"/>
      <c r="Y5" s="12" t="s">
        <v>41</v>
      </c>
      <c r="Z5" s="35"/>
      <c r="AA5" s="12" t="s">
        <v>41</v>
      </c>
      <c r="AB5" s="35"/>
      <c r="AC5" s="12" t="s">
        <v>41</v>
      </c>
      <c r="AD5" s="35"/>
      <c r="AE5" s="35"/>
    </row>
    <row r="6" spans="1:31" s="51" customFormat="1" x14ac:dyDescent="0.3">
      <c r="A6" s="11"/>
      <c r="B6" s="11"/>
      <c r="C6" s="50"/>
      <c r="D6" s="50"/>
      <c r="E6" s="11"/>
      <c r="F6" s="11" t="s">
        <v>3</v>
      </c>
      <c r="G6" s="33" t="s">
        <v>4</v>
      </c>
      <c r="H6" s="33" t="s">
        <v>33</v>
      </c>
      <c r="I6" s="33" t="s">
        <v>5</v>
      </c>
      <c r="J6" s="33" t="s">
        <v>33</v>
      </c>
      <c r="K6" s="33" t="s">
        <v>6</v>
      </c>
      <c r="L6" s="33" t="s">
        <v>33</v>
      </c>
      <c r="M6" s="33" t="s">
        <v>7</v>
      </c>
      <c r="N6" s="33" t="s">
        <v>33</v>
      </c>
      <c r="O6" s="33" t="s">
        <v>8</v>
      </c>
      <c r="P6" s="33" t="s">
        <v>33</v>
      </c>
      <c r="Q6" s="33" t="s">
        <v>9</v>
      </c>
      <c r="R6" s="33" t="s">
        <v>33</v>
      </c>
      <c r="S6" s="33" t="s">
        <v>10</v>
      </c>
      <c r="T6" s="33" t="s">
        <v>33</v>
      </c>
      <c r="U6" s="33" t="s">
        <v>11</v>
      </c>
      <c r="V6" s="33" t="s">
        <v>33</v>
      </c>
      <c r="W6" s="33" t="s">
        <v>12</v>
      </c>
      <c r="X6" s="33" t="s">
        <v>33</v>
      </c>
      <c r="Y6" s="33" t="s">
        <v>13</v>
      </c>
      <c r="Z6" s="33" t="s">
        <v>33</v>
      </c>
      <c r="AA6" s="33" t="s">
        <v>14</v>
      </c>
      <c r="AB6" s="33" t="s">
        <v>33</v>
      </c>
      <c r="AC6" s="33" t="s">
        <v>15</v>
      </c>
      <c r="AD6" s="33" t="s">
        <v>33</v>
      </c>
      <c r="AE6" s="35"/>
    </row>
    <row r="7" spans="1:31" s="31" customFormat="1" x14ac:dyDescent="0.3">
      <c r="A7" s="11"/>
      <c r="B7" s="33" t="s">
        <v>34</v>
      </c>
      <c r="C7" s="33" t="s">
        <v>16</v>
      </c>
      <c r="D7" s="33" t="s">
        <v>17</v>
      </c>
      <c r="E7" s="34"/>
      <c r="F7" s="33" t="s">
        <v>21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31" x14ac:dyDescent="0.3">
      <c r="A8" s="47"/>
      <c r="B8" s="47"/>
      <c r="C8" s="48"/>
      <c r="D8" s="48"/>
      <c r="E8" s="49"/>
      <c r="F8" s="48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</row>
    <row r="9" spans="1:31" s="31" customFormat="1" x14ac:dyDescent="0.3">
      <c r="A9" s="14">
        <f>-1</f>
        <v>-1</v>
      </c>
      <c r="B9" s="35">
        <v>108.1</v>
      </c>
      <c r="C9" s="35">
        <v>2300</v>
      </c>
      <c r="D9" s="30" t="s">
        <v>40</v>
      </c>
      <c r="E9" s="19" t="s">
        <v>23</v>
      </c>
      <c r="F9" s="36">
        <f>G9+I9+K9+M9+O9+Q9+S9+U9+W9+Y9+AA9+AC9</f>
        <v>-2345775.9000000004</v>
      </c>
      <c r="G9" s="37">
        <v>-76837.42</v>
      </c>
      <c r="H9" s="38">
        <f>G9/$F$9</f>
        <v>3.2755652404818376E-2</v>
      </c>
      <c r="I9" s="37">
        <v>-9678.98</v>
      </c>
      <c r="J9" s="38">
        <f>I9/$F$9</f>
        <v>4.1261315712212742E-3</v>
      </c>
      <c r="K9" s="37">
        <v>-61952.05</v>
      </c>
      <c r="L9" s="38">
        <f>K9/$F$9</f>
        <v>2.6410046245253008E-2</v>
      </c>
      <c r="M9" s="37">
        <v>-90636.75</v>
      </c>
      <c r="N9" s="38">
        <f>M9/$F$9</f>
        <v>3.8638281687521807E-2</v>
      </c>
      <c r="O9" s="37">
        <v>-92445.6</v>
      </c>
      <c r="P9" s="38">
        <f>O9/$F$9</f>
        <v>3.9409391152837744E-2</v>
      </c>
      <c r="Q9" s="37">
        <v>-123096.91</v>
      </c>
      <c r="R9" s="38">
        <f>Q9/$F$9</f>
        <v>5.2475988861510593E-2</v>
      </c>
      <c r="S9" s="37">
        <v>-555759.64</v>
      </c>
      <c r="T9" s="38">
        <f>S9/$F$9</f>
        <v>0.23691932379388839</v>
      </c>
      <c r="U9" s="37">
        <v>-349896.1</v>
      </c>
      <c r="V9" s="38">
        <f>U9/$F$9</f>
        <v>0.14916007108777948</v>
      </c>
      <c r="W9" s="37">
        <v>-784943.71</v>
      </c>
      <c r="X9" s="38">
        <f>W9/$F$9</f>
        <v>0.33462007602687016</v>
      </c>
      <c r="Y9" s="37">
        <v>-44725.82</v>
      </c>
      <c r="Z9" s="38">
        <f>Y9/$F$9</f>
        <v>1.9066535724917285E-2</v>
      </c>
      <c r="AA9" s="37">
        <v>-55710.99</v>
      </c>
      <c r="AB9" s="38">
        <f>AA9/$F$9</f>
        <v>2.3749493717622382E-2</v>
      </c>
      <c r="AC9" s="37">
        <v>-100091.93</v>
      </c>
      <c r="AD9" s="38">
        <f>AC9/$F$9</f>
        <v>4.2669007725759302E-2</v>
      </c>
      <c r="AE9" s="30"/>
    </row>
    <row r="10" spans="1:31" x14ac:dyDescent="0.3">
      <c r="A10" s="47"/>
      <c r="B10" s="47"/>
      <c r="C10" s="45"/>
      <c r="D10" s="45"/>
      <c r="E10" s="45"/>
      <c r="F10" s="45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pans="1:31" x14ac:dyDescent="0.3">
      <c r="A11" s="47"/>
      <c r="B11" s="47"/>
      <c r="C11" s="45"/>
      <c r="D11" s="45"/>
      <c r="E11" s="45"/>
      <c r="F11" s="45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pans="1:31" x14ac:dyDescent="0.3">
      <c r="A12" s="45"/>
      <c r="B12" s="45"/>
      <c r="C12" s="45"/>
      <c r="D12" s="45"/>
      <c r="E12" s="45"/>
      <c r="F12" s="45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1" x14ac:dyDescent="0.3">
      <c r="A13" s="45"/>
      <c r="B13" s="45"/>
      <c r="C13" s="45"/>
      <c r="D13" s="45"/>
      <c r="E13" s="45"/>
      <c r="F13" s="45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1" x14ac:dyDescent="0.3">
      <c r="A14" s="45"/>
      <c r="B14" s="45"/>
      <c r="C14" s="45"/>
      <c r="D14" s="45"/>
      <c r="E14" s="45"/>
      <c r="F14" s="45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Transportation Expense</vt:lpstr>
      <vt:lpstr>Transporation Plant</vt:lpstr>
      <vt:lpstr>Transportation Accum Dep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Deason</dc:creator>
  <cp:lastModifiedBy>martyf</cp:lastModifiedBy>
  <dcterms:created xsi:type="dcterms:W3CDTF">2017-04-07T19:22:19Z</dcterms:created>
  <dcterms:modified xsi:type="dcterms:W3CDTF">2017-04-19T07:17:37Z</dcterms:modified>
</cp:coreProperties>
</file>